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2260" windowHeight="12648" activeTab="2"/>
  </bookViews>
  <sheets>
    <sheet name="База" sheetId="9" r:id="rId1"/>
    <sheet name="Педагог" sheetId="10" r:id="rId2"/>
    <sheet name="Ежедневный" sheetId="12" r:id="rId3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38" i="12" l="1"/>
  <c r="T38" i="12"/>
  <c r="L38" i="12"/>
  <c r="D38" i="12"/>
  <c r="B38" i="12"/>
  <c r="A38" i="12"/>
  <c r="AE37" i="12"/>
  <c r="AD37" i="12"/>
  <c r="W37" i="12"/>
  <c r="V37" i="12"/>
  <c r="O37" i="12"/>
  <c r="N37" i="12"/>
  <c r="G37" i="12"/>
  <c r="F37" i="12"/>
  <c r="B37" i="12"/>
  <c r="AB37" i="12" s="1"/>
  <c r="A37" i="12"/>
  <c r="AG36" i="12"/>
  <c r="AF36" i="12"/>
  <c r="AE36" i="12"/>
  <c r="AB36" i="12"/>
  <c r="AA36" i="12"/>
  <c r="Y36" i="12"/>
  <c r="X36" i="12"/>
  <c r="W36" i="12"/>
  <c r="T36" i="12"/>
  <c r="S36" i="12"/>
  <c r="Q36" i="12"/>
  <c r="P36" i="12"/>
  <c r="O36" i="12"/>
  <c r="L36" i="12"/>
  <c r="K36" i="12"/>
  <c r="I36" i="12"/>
  <c r="H36" i="12"/>
  <c r="G36" i="12"/>
  <c r="D36" i="12"/>
  <c r="C36" i="12"/>
  <c r="B36" i="12"/>
  <c r="AD36" i="12" s="1"/>
  <c r="A36" i="12"/>
  <c r="B35" i="12"/>
  <c r="AF35" i="12" s="1"/>
  <c r="A35" i="12"/>
  <c r="AF34" i="12"/>
  <c r="AE34" i="12"/>
  <c r="AC34" i="12"/>
  <c r="AB34" i="12"/>
  <c r="AA34" i="12"/>
  <c r="X34" i="12"/>
  <c r="W34" i="12"/>
  <c r="U34" i="12"/>
  <c r="T34" i="12"/>
  <c r="S34" i="12"/>
  <c r="P34" i="12"/>
  <c r="O34" i="12"/>
  <c r="M34" i="12"/>
  <c r="L34" i="12"/>
  <c r="K34" i="12"/>
  <c r="H34" i="12"/>
  <c r="G34" i="12"/>
  <c r="E34" i="12"/>
  <c r="D34" i="12"/>
  <c r="C34" i="12"/>
  <c r="B34" i="12"/>
  <c r="Z34" i="12" s="1"/>
  <c r="A34" i="12"/>
  <c r="AE33" i="12"/>
  <c r="AD33" i="12"/>
  <c r="W33" i="12"/>
  <c r="V33" i="12"/>
  <c r="O33" i="12"/>
  <c r="N33" i="12"/>
  <c r="G33" i="12"/>
  <c r="F33" i="12"/>
  <c r="B33" i="12"/>
  <c r="AB33" i="12" s="1"/>
  <c r="A33" i="12"/>
  <c r="AG32" i="12"/>
  <c r="AF32" i="12"/>
  <c r="AE32" i="12"/>
  <c r="AC32" i="12"/>
  <c r="AB32" i="12"/>
  <c r="AA32" i="12"/>
  <c r="Y32" i="12"/>
  <c r="X32" i="12"/>
  <c r="W32" i="12"/>
  <c r="U32" i="12"/>
  <c r="T32" i="12"/>
  <c r="S32" i="12"/>
  <c r="Q32" i="12"/>
  <c r="P32" i="12"/>
  <c r="O32" i="12"/>
  <c r="M32" i="12"/>
  <c r="L32" i="12"/>
  <c r="K32" i="12"/>
  <c r="I32" i="12"/>
  <c r="H32" i="12"/>
  <c r="G32" i="12"/>
  <c r="E32" i="12"/>
  <c r="D32" i="12"/>
  <c r="C32" i="12"/>
  <c r="B32" i="12"/>
  <c r="AD32" i="12" s="1"/>
  <c r="A32" i="12"/>
  <c r="J31" i="12"/>
  <c r="B31" i="12"/>
  <c r="AF31" i="12" s="1"/>
  <c r="A31" i="12"/>
  <c r="AG30" i="12"/>
  <c r="AF30" i="12"/>
  <c r="AE30" i="12"/>
  <c r="AC30" i="12"/>
  <c r="AB30" i="12"/>
  <c r="AA30" i="12"/>
  <c r="Y30" i="12"/>
  <c r="X30" i="12"/>
  <c r="W30" i="12"/>
  <c r="U30" i="12"/>
  <c r="T30" i="12"/>
  <c r="S30" i="12"/>
  <c r="Q30" i="12"/>
  <c r="P30" i="12"/>
  <c r="O30" i="12"/>
  <c r="M30" i="12"/>
  <c r="L30" i="12"/>
  <c r="K30" i="12"/>
  <c r="I30" i="12"/>
  <c r="H30" i="12"/>
  <c r="G30" i="12"/>
  <c r="E30" i="12"/>
  <c r="D30" i="12"/>
  <c r="C30" i="12"/>
  <c r="B30" i="12"/>
  <c r="Z30" i="12" s="1"/>
  <c r="A30" i="12"/>
  <c r="AE29" i="12"/>
  <c r="AD29" i="12"/>
  <c r="W29" i="12"/>
  <c r="V29" i="12"/>
  <c r="O29" i="12"/>
  <c r="N29" i="12"/>
  <c r="G29" i="12"/>
  <c r="F29" i="12"/>
  <c r="B29" i="12"/>
  <c r="AB29" i="12" s="1"/>
  <c r="A29" i="12"/>
  <c r="AG28" i="12"/>
  <c r="AF28" i="12"/>
  <c r="AE28" i="12"/>
  <c r="AD28" i="12"/>
  <c r="AC28" i="12"/>
  <c r="AB28" i="12"/>
  <c r="AA28" i="12"/>
  <c r="Z28" i="12"/>
  <c r="Y28" i="12"/>
  <c r="X28" i="12"/>
  <c r="W28" i="12"/>
  <c r="V28" i="12"/>
  <c r="U28" i="12"/>
  <c r="T28" i="12"/>
  <c r="S28" i="12"/>
  <c r="R28" i="12"/>
  <c r="Q28" i="12"/>
  <c r="P28" i="12"/>
  <c r="O28" i="12"/>
  <c r="N28" i="12"/>
  <c r="M28" i="12"/>
  <c r="L28" i="12"/>
  <c r="K28" i="12"/>
  <c r="J28" i="12"/>
  <c r="I28" i="12"/>
  <c r="H28" i="12"/>
  <c r="G28" i="12"/>
  <c r="F28" i="12"/>
  <c r="E28" i="12"/>
  <c r="D28" i="12"/>
  <c r="C28" i="12"/>
  <c r="AH28" i="12" s="1"/>
  <c r="B28" i="12"/>
  <c r="A28" i="12"/>
  <c r="B27" i="12"/>
  <c r="AF27" i="12" s="1"/>
  <c r="A27" i="12"/>
  <c r="AF26" i="12"/>
  <c r="AE26" i="12"/>
  <c r="AC26" i="12"/>
  <c r="AB26" i="12"/>
  <c r="AA26" i="12"/>
  <c r="X26" i="12"/>
  <c r="W26" i="12"/>
  <c r="U26" i="12"/>
  <c r="T26" i="12"/>
  <c r="S26" i="12"/>
  <c r="P26" i="12"/>
  <c r="O26" i="12"/>
  <c r="M26" i="12"/>
  <c r="L26" i="12"/>
  <c r="K26" i="12"/>
  <c r="I26" i="12"/>
  <c r="H26" i="12"/>
  <c r="G26" i="12"/>
  <c r="E26" i="12"/>
  <c r="D26" i="12"/>
  <c r="C26" i="12"/>
  <c r="B26" i="12"/>
  <c r="Z26" i="12" s="1"/>
  <c r="A26" i="12"/>
  <c r="AG25" i="12"/>
  <c r="AF25" i="12"/>
  <c r="AD25" i="12"/>
  <c r="AC25" i="12"/>
  <c r="Y25" i="12"/>
  <c r="X25" i="12"/>
  <c r="V25" i="12"/>
  <c r="U25" i="12"/>
  <c r="Q25" i="12"/>
  <c r="P25" i="12"/>
  <c r="N25" i="12"/>
  <c r="M25" i="12"/>
  <c r="I25" i="12"/>
  <c r="H25" i="12"/>
  <c r="F25" i="12"/>
  <c r="E25" i="12"/>
  <c r="B25" i="12"/>
  <c r="AA25" i="12" s="1"/>
  <c r="A25" i="12"/>
  <c r="AF24" i="12"/>
  <c r="AE24" i="12"/>
  <c r="X24" i="12"/>
  <c r="W24" i="12"/>
  <c r="P24" i="12"/>
  <c r="O24" i="12"/>
  <c r="H24" i="12"/>
  <c r="G24" i="12"/>
  <c r="B24" i="12"/>
  <c r="AC24" i="12" s="1"/>
  <c r="A24" i="12"/>
  <c r="AG23" i="12"/>
  <c r="Y23" i="12"/>
  <c r="R23" i="12"/>
  <c r="Q23" i="12"/>
  <c r="I23" i="12"/>
  <c r="B23" i="12"/>
  <c r="AE23" i="12" s="1"/>
  <c r="A23" i="12"/>
  <c r="AG21" i="12"/>
  <c r="AG38" i="12" s="1"/>
  <c r="AF21" i="12"/>
  <c r="AF38" i="12" s="1"/>
  <c r="AE21" i="12"/>
  <c r="AE38" i="12" s="1"/>
  <c r="AD21" i="12"/>
  <c r="AD38" i="12" s="1"/>
  <c r="AC21" i="12"/>
  <c r="AC38" i="12" s="1"/>
  <c r="AB21" i="12"/>
  <c r="AA21" i="12"/>
  <c r="AA38" i="12" s="1"/>
  <c r="Z21" i="12"/>
  <c r="Z38" i="12" s="1"/>
  <c r="Y21" i="12"/>
  <c r="Y38" i="12" s="1"/>
  <c r="X21" i="12"/>
  <c r="X38" i="12" s="1"/>
  <c r="W21" i="12"/>
  <c r="W38" i="12" s="1"/>
  <c r="V21" i="12"/>
  <c r="V38" i="12" s="1"/>
  <c r="U21" i="12"/>
  <c r="U38" i="12" s="1"/>
  <c r="T21" i="12"/>
  <c r="S21" i="12"/>
  <c r="S38" i="12" s="1"/>
  <c r="R21" i="12"/>
  <c r="R38" i="12" s="1"/>
  <c r="Q21" i="12"/>
  <c r="Q38" i="12" s="1"/>
  <c r="P21" i="12"/>
  <c r="P38" i="12" s="1"/>
  <c r="O21" i="12"/>
  <c r="O38" i="12" s="1"/>
  <c r="N21" i="12"/>
  <c r="N38" i="12" s="1"/>
  <c r="M21" i="12"/>
  <c r="M38" i="12" s="1"/>
  <c r="L21" i="12"/>
  <c r="K21" i="12"/>
  <c r="K38" i="12" s="1"/>
  <c r="J21" i="12"/>
  <c r="J38" i="12" s="1"/>
  <c r="I21" i="12"/>
  <c r="I38" i="12" s="1"/>
  <c r="H21" i="12"/>
  <c r="H38" i="12" s="1"/>
  <c r="G21" i="12"/>
  <c r="G38" i="12" s="1"/>
  <c r="F21" i="12"/>
  <c r="F38" i="12" s="1"/>
  <c r="E21" i="12"/>
  <c r="E38" i="12" s="1"/>
  <c r="D21" i="12"/>
  <c r="C21" i="12"/>
  <c r="C38" i="12" s="1"/>
  <c r="AH38" i="12" l="1"/>
  <c r="I39" i="12"/>
  <c r="AA27" i="12"/>
  <c r="E23" i="12"/>
  <c r="M23" i="12"/>
  <c r="AC23" i="12"/>
  <c r="S24" i="12"/>
  <c r="N27" i="12"/>
  <c r="H23" i="12"/>
  <c r="P23" i="12"/>
  <c r="X23" i="12"/>
  <c r="AF23" i="12"/>
  <c r="AF39" i="12" s="1"/>
  <c r="F24" i="12"/>
  <c r="N24" i="12"/>
  <c r="V24" i="12"/>
  <c r="AD24" i="12"/>
  <c r="D25" i="12"/>
  <c r="L25" i="12"/>
  <c r="T25" i="12"/>
  <c r="AB25" i="12"/>
  <c r="I27" i="12"/>
  <c r="Q27" i="12"/>
  <c r="Y27" i="12"/>
  <c r="AG27" i="12"/>
  <c r="E29" i="12"/>
  <c r="M29" i="12"/>
  <c r="U29" i="12"/>
  <c r="AC29" i="12"/>
  <c r="I31" i="12"/>
  <c r="Q31" i="12"/>
  <c r="Y31" i="12"/>
  <c r="AG31" i="12"/>
  <c r="E33" i="12"/>
  <c r="M33" i="12"/>
  <c r="U33" i="12"/>
  <c r="AC33" i="12"/>
  <c r="I35" i="12"/>
  <c r="Q35" i="12"/>
  <c r="Y35" i="12"/>
  <c r="AG35" i="12"/>
  <c r="E37" i="12"/>
  <c r="M37" i="12"/>
  <c r="U37" i="12"/>
  <c r="AC37" i="12"/>
  <c r="J35" i="12"/>
  <c r="K35" i="12"/>
  <c r="AA35" i="12"/>
  <c r="Z23" i="12"/>
  <c r="C27" i="12"/>
  <c r="K31" i="12"/>
  <c r="S35" i="12"/>
  <c r="C23" i="12"/>
  <c r="K23" i="12"/>
  <c r="S23" i="12"/>
  <c r="AA23" i="12"/>
  <c r="I24" i="12"/>
  <c r="Q24" i="12"/>
  <c r="Q39" i="12" s="1"/>
  <c r="Y24" i="12"/>
  <c r="Y39" i="12" s="1"/>
  <c r="AG24" i="12"/>
  <c r="AG39" i="12" s="1"/>
  <c r="G25" i="12"/>
  <c r="O25" i="12"/>
  <c r="W25" i="12"/>
  <c r="AE25" i="12"/>
  <c r="F26" i="12"/>
  <c r="AH26" i="12" s="1"/>
  <c r="N26" i="12"/>
  <c r="V26" i="12"/>
  <c r="AD26" i="12"/>
  <c r="D27" i="12"/>
  <c r="L27" i="12"/>
  <c r="T27" i="12"/>
  <c r="AB27" i="12"/>
  <c r="H29" i="12"/>
  <c r="P29" i="12"/>
  <c r="X29" i="12"/>
  <c r="AF29" i="12"/>
  <c r="F30" i="12"/>
  <c r="AH30" i="12" s="1"/>
  <c r="N30" i="12"/>
  <c r="V30" i="12"/>
  <c r="AD30" i="12"/>
  <c r="D31" i="12"/>
  <c r="L31" i="12"/>
  <c r="T31" i="12"/>
  <c r="AB31" i="12"/>
  <c r="J32" i="12"/>
  <c r="R32" i="12"/>
  <c r="Z32" i="12"/>
  <c r="H33" i="12"/>
  <c r="P33" i="12"/>
  <c r="X33" i="12"/>
  <c r="AF33" i="12"/>
  <c r="F34" i="12"/>
  <c r="AH34" i="12" s="1"/>
  <c r="N34" i="12"/>
  <c r="V34" i="12"/>
  <c r="AD34" i="12"/>
  <c r="D35" i="12"/>
  <c r="L35" i="12"/>
  <c r="T35" i="12"/>
  <c r="AB35" i="12"/>
  <c r="J36" i="12"/>
  <c r="R36" i="12"/>
  <c r="Z36" i="12"/>
  <c r="H37" i="12"/>
  <c r="P37" i="12"/>
  <c r="X37" i="12"/>
  <c r="AF37" i="12"/>
  <c r="R27" i="12"/>
  <c r="Z31" i="12"/>
  <c r="Z35" i="12"/>
  <c r="K27" i="12"/>
  <c r="S31" i="12"/>
  <c r="C35" i="12"/>
  <c r="D23" i="12"/>
  <c r="T23" i="12"/>
  <c r="J24" i="12"/>
  <c r="Z24" i="12"/>
  <c r="E27" i="12"/>
  <c r="M27" i="12"/>
  <c r="U27" i="12"/>
  <c r="AC27" i="12"/>
  <c r="I29" i="12"/>
  <c r="Q29" i="12"/>
  <c r="Y29" i="12"/>
  <c r="AG29" i="12"/>
  <c r="E31" i="12"/>
  <c r="M31" i="12"/>
  <c r="U31" i="12"/>
  <c r="AC31" i="12"/>
  <c r="I33" i="12"/>
  <c r="Q33" i="12"/>
  <c r="Y33" i="12"/>
  <c r="AG33" i="12"/>
  <c r="E35" i="12"/>
  <c r="M35" i="12"/>
  <c r="U35" i="12"/>
  <c r="AC35" i="12"/>
  <c r="I37" i="12"/>
  <c r="Q37" i="12"/>
  <c r="Y37" i="12"/>
  <c r="AG37" i="12"/>
  <c r="J27" i="12"/>
  <c r="Z27" i="12"/>
  <c r="R31" i="12"/>
  <c r="R35" i="12"/>
  <c r="J23" i="12"/>
  <c r="S27" i="12"/>
  <c r="C31" i="12"/>
  <c r="AA31" i="12"/>
  <c r="F27" i="12"/>
  <c r="V27" i="12"/>
  <c r="AD27" i="12"/>
  <c r="J29" i="12"/>
  <c r="R29" i="12"/>
  <c r="Z29" i="12"/>
  <c r="F31" i="12"/>
  <c r="N31" i="12"/>
  <c r="V31" i="12"/>
  <c r="AD31" i="12"/>
  <c r="J33" i="12"/>
  <c r="R33" i="12"/>
  <c r="Z33" i="12"/>
  <c r="F35" i="12"/>
  <c r="N35" i="12"/>
  <c r="V35" i="12"/>
  <c r="AD35" i="12"/>
  <c r="J37" i="12"/>
  <c r="R37" i="12"/>
  <c r="Z37" i="12"/>
  <c r="L23" i="12"/>
  <c r="R24" i="12"/>
  <c r="R39" i="12" s="1"/>
  <c r="U23" i="12"/>
  <c r="K24" i="12"/>
  <c r="AA24" i="12"/>
  <c r="F23" i="12"/>
  <c r="N23" i="12"/>
  <c r="N39" i="12" s="1"/>
  <c r="V23" i="12"/>
  <c r="AD23" i="12"/>
  <c r="D24" i="12"/>
  <c r="L24" i="12"/>
  <c r="T24" i="12"/>
  <c r="AB24" i="12"/>
  <c r="J25" i="12"/>
  <c r="R25" i="12"/>
  <c r="Z25" i="12"/>
  <c r="Q26" i="12"/>
  <c r="Y26" i="12"/>
  <c r="AG26" i="12"/>
  <c r="G27" i="12"/>
  <c r="O27" i="12"/>
  <c r="W27" i="12"/>
  <c r="AE27" i="12"/>
  <c r="AE39" i="12" s="1"/>
  <c r="C29" i="12"/>
  <c r="K29" i="12"/>
  <c r="S29" i="12"/>
  <c r="AA29" i="12"/>
  <c r="G31" i="12"/>
  <c r="O31" i="12"/>
  <c r="W31" i="12"/>
  <c r="AE31" i="12"/>
  <c r="C33" i="12"/>
  <c r="K33" i="12"/>
  <c r="S33" i="12"/>
  <c r="AA33" i="12"/>
  <c r="I34" i="12"/>
  <c r="Q34" i="12"/>
  <c r="Y34" i="12"/>
  <c r="AG34" i="12"/>
  <c r="G35" i="12"/>
  <c r="O35" i="12"/>
  <c r="W35" i="12"/>
  <c r="AE35" i="12"/>
  <c r="E36" i="12"/>
  <c r="AH36" i="12" s="1"/>
  <c r="M36" i="12"/>
  <c r="U36" i="12"/>
  <c r="AC36" i="12"/>
  <c r="C37" i="12"/>
  <c r="K37" i="12"/>
  <c r="S37" i="12"/>
  <c r="AA37" i="12"/>
  <c r="AB23" i="12"/>
  <c r="C24" i="12"/>
  <c r="G23" i="12"/>
  <c r="G39" i="12" s="1"/>
  <c r="O23" i="12"/>
  <c r="O39" i="12" s="1"/>
  <c r="W23" i="12"/>
  <c r="E24" i="12"/>
  <c r="M24" i="12"/>
  <c r="U24" i="12"/>
  <c r="C25" i="12"/>
  <c r="K25" i="12"/>
  <c r="S25" i="12"/>
  <c r="J26" i="12"/>
  <c r="R26" i="12"/>
  <c r="H27" i="12"/>
  <c r="P27" i="12"/>
  <c r="X27" i="12"/>
  <c r="D29" i="12"/>
  <c r="L29" i="12"/>
  <c r="T29" i="12"/>
  <c r="J30" i="12"/>
  <c r="R30" i="12"/>
  <c r="H31" i="12"/>
  <c r="P31" i="12"/>
  <c r="X31" i="12"/>
  <c r="F32" i="12"/>
  <c r="AH32" i="12" s="1"/>
  <c r="N32" i="12"/>
  <c r="V32" i="12"/>
  <c r="D33" i="12"/>
  <c r="L33" i="12"/>
  <c r="T33" i="12"/>
  <c r="J34" i="12"/>
  <c r="R34" i="12"/>
  <c r="H35" i="12"/>
  <c r="P35" i="12"/>
  <c r="X35" i="12"/>
  <c r="F36" i="12"/>
  <c r="N36" i="12"/>
  <c r="V36" i="12"/>
  <c r="D37" i="12"/>
  <c r="L37" i="12"/>
  <c r="T37" i="12"/>
  <c r="C12" i="10"/>
  <c r="K11" i="10"/>
  <c r="G11" i="10"/>
  <c r="H11" i="10" s="1"/>
  <c r="E11" i="10"/>
  <c r="J11" i="10" s="1"/>
  <c r="D11" i="10"/>
  <c r="K10" i="10"/>
  <c r="J10" i="10"/>
  <c r="H10" i="10"/>
  <c r="F10" i="10"/>
  <c r="I9" i="10"/>
  <c r="K9" i="10" s="1"/>
  <c r="H9" i="10"/>
  <c r="F9" i="10"/>
  <c r="J8" i="10"/>
  <c r="I8" i="10"/>
  <c r="F8" i="10"/>
  <c r="D8" i="10"/>
  <c r="D13" i="10" s="1"/>
  <c r="I7" i="10"/>
  <c r="K7" i="10" s="1"/>
  <c r="H7" i="10"/>
  <c r="F7" i="10"/>
  <c r="D7" i="10"/>
  <c r="K6" i="10"/>
  <c r="J6" i="10"/>
  <c r="I6" i="10"/>
  <c r="F6" i="10"/>
  <c r="D6" i="10"/>
  <c r="H6" i="10" s="1"/>
  <c r="E39" i="12" l="1"/>
  <c r="AB39" i="12"/>
  <c r="X39" i="12"/>
  <c r="U39" i="12"/>
  <c r="AH31" i="12"/>
  <c r="P39" i="12"/>
  <c r="F39" i="12"/>
  <c r="AH24" i="12"/>
  <c r="C39" i="12"/>
  <c r="AH23" i="12"/>
  <c r="T39" i="12"/>
  <c r="AH27" i="12"/>
  <c r="H39" i="12"/>
  <c r="AC39" i="12"/>
  <c r="L39" i="12"/>
  <c r="S39" i="12"/>
  <c r="K39" i="12"/>
  <c r="M39" i="12"/>
  <c r="AD39" i="12"/>
  <c r="J39" i="12"/>
  <c r="D39" i="12"/>
  <c r="Z39" i="12"/>
  <c r="W39" i="12"/>
  <c r="AH37" i="12"/>
  <c r="AH33" i="12"/>
  <c r="AH29" i="12"/>
  <c r="V39" i="12"/>
  <c r="AH35" i="12"/>
  <c r="AA39" i="12"/>
  <c r="J9" i="10"/>
  <c r="H8" i="10"/>
  <c r="H12" i="10" s="1"/>
  <c r="K8" i="10"/>
  <c r="K12" i="10" s="1"/>
  <c r="J7" i="10"/>
  <c r="C12" i="9"/>
  <c r="J11" i="9"/>
  <c r="G11" i="9"/>
  <c r="E11" i="9"/>
  <c r="D11" i="9"/>
  <c r="K11" i="9" s="1"/>
  <c r="J10" i="9"/>
  <c r="F10" i="9"/>
  <c r="D10" i="9"/>
  <c r="H10" i="9" s="1"/>
  <c r="K9" i="9"/>
  <c r="I9" i="9"/>
  <c r="J9" i="9" s="1"/>
  <c r="F9" i="9"/>
  <c r="D9" i="9"/>
  <c r="H9" i="9" s="1"/>
  <c r="I8" i="9"/>
  <c r="K8" i="9" s="1"/>
  <c r="F8" i="9"/>
  <c r="D8" i="9"/>
  <c r="H8" i="9" s="1"/>
  <c r="K7" i="9"/>
  <c r="I7" i="9"/>
  <c r="J7" i="9" s="1"/>
  <c r="F7" i="9"/>
  <c r="D7" i="9"/>
  <c r="H7" i="9" s="1"/>
  <c r="I6" i="9"/>
  <c r="K6" i="9" s="1"/>
  <c r="F6" i="9"/>
  <c r="D6" i="9"/>
  <c r="AH39" i="12" l="1"/>
  <c r="H11" i="9"/>
  <c r="D13" i="9"/>
  <c r="J6" i="9"/>
  <c r="J8" i="9"/>
  <c r="K10" i="9"/>
  <c r="K12" i="9" s="1"/>
  <c r="H6" i="9"/>
  <c r="H12" i="9" s="1"/>
</calcChain>
</file>

<file path=xl/comments1.xml><?xml version="1.0" encoding="utf-8"?>
<comments xmlns="http://schemas.openxmlformats.org/spreadsheetml/2006/main">
  <authors>
    <author>Автор</author>
  </authors>
  <commentList>
    <comment ref="J6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не убрана урна
</t>
        </r>
      </text>
    </comment>
  </commentList>
</comments>
</file>

<file path=xl/sharedStrings.xml><?xml version="1.0" encoding="utf-8"?>
<sst xmlns="http://schemas.openxmlformats.org/spreadsheetml/2006/main" count="93" uniqueCount="52">
  <si>
    <t>дата</t>
  </si>
  <si>
    <t>Рабочих дней в месяце</t>
  </si>
  <si>
    <t>ФИО</t>
  </si>
  <si>
    <t>Отработанных дней</t>
  </si>
  <si>
    <t>№</t>
  </si>
  <si>
    <t>Задачи</t>
  </si>
  <si>
    <t>Вес задачи</t>
  </si>
  <si>
    <t>План</t>
  </si>
  <si>
    <t>Факт</t>
  </si>
  <si>
    <t>ЗП факт</t>
  </si>
  <si>
    <t>Прогноз</t>
  </si>
  <si>
    <t>ЗП прогноз</t>
  </si>
  <si>
    <t>ед. изм.</t>
  </si>
  <si>
    <t>%</t>
  </si>
  <si>
    <t>р.</t>
  </si>
  <si>
    <t>Оклад</t>
  </si>
  <si>
    <r>
      <rPr>
        <b/>
        <sz val="8"/>
        <color indexed="8"/>
        <rFont val="Arial2"/>
        <charset val="204"/>
      </rPr>
      <t>Ʃ</t>
    </r>
    <r>
      <rPr>
        <sz val="8"/>
        <color indexed="8"/>
        <rFont val="Arial1"/>
        <charset val="204"/>
      </rPr>
      <t xml:space="preserve"> сумма</t>
    </r>
  </si>
  <si>
    <t>Сумма контроль</t>
  </si>
  <si>
    <t xml:space="preserve">SMART </t>
  </si>
  <si>
    <t>Кокретная задача на 1 месяц, которую можно/нужно менять</t>
  </si>
  <si>
    <t>Доля ЗП за параметр</t>
  </si>
  <si>
    <t>План по показателям на месяц</t>
  </si>
  <si>
    <t>Фактическое выполнение на данный момент</t>
  </si>
  <si>
    <t>Иванов А.А.</t>
  </si>
  <si>
    <t xml:space="preserve">SMART1 </t>
  </si>
  <si>
    <t>Параметр 1</t>
  </si>
  <si>
    <t>Параметр 2</t>
  </si>
  <si>
    <t>Параметр 3</t>
  </si>
  <si>
    <t xml:space="preserve">Параметр 4 </t>
  </si>
  <si>
    <t>Количество детей</t>
  </si>
  <si>
    <t>Фототчет</t>
  </si>
  <si>
    <t>Тест</t>
  </si>
  <si>
    <t>Пробное занятие</t>
  </si>
  <si>
    <t>Новый абонемент</t>
  </si>
  <si>
    <t>Месяц</t>
  </si>
  <si>
    <t>декабрь</t>
  </si>
  <si>
    <t>Дата</t>
  </si>
  <si>
    <t>Итого</t>
  </si>
  <si>
    <t>Задача</t>
  </si>
  <si>
    <t>Цена</t>
  </si>
  <si>
    <t>Кол-во детей отмеченных в срм</t>
  </si>
  <si>
    <t>Запись на пробное занятие</t>
  </si>
  <si>
    <t>Абонемент продленка новый</t>
  </si>
  <si>
    <t>Абонемент подготовка к шк новый</t>
  </si>
  <si>
    <t>Пост в соц сетях</t>
  </si>
  <si>
    <t>Отзыв</t>
  </si>
  <si>
    <t>Продление</t>
  </si>
  <si>
    <t>Поздравление с днем рождения</t>
  </si>
  <si>
    <t>Печать учебников</t>
  </si>
  <si>
    <t>Ведение каникулярных смен.</t>
  </si>
  <si>
    <t>Подготовка пекламных макетов</t>
  </si>
  <si>
    <t>Расчет ЗП в рублях в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</si>
</sst>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&quot;.&quot;mm&quot;.&quot;yy"/>
    <numFmt numFmtId="165" formatCode="#,##0[$р.-419]"/>
    <numFmt numFmtId="168" formatCode="d/m;@"/>
    <numFmt numFmtId="169" formatCode="0.0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8"/>
      <name val="Arial"/>
      <family val="2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8"/>
      <color rgb="FF000000"/>
      <name val="Arial1"/>
      <charset val="204"/>
    </font>
    <font>
      <b/>
      <sz val="8"/>
      <color indexed="8"/>
      <name val="Arial2"/>
      <charset val="204"/>
    </font>
    <font>
      <sz val="8"/>
      <color indexed="8"/>
      <name val="Arial1"/>
      <charset val="204"/>
    </font>
    <font>
      <sz val="11"/>
      <color rgb="FFFF0000"/>
      <name val="Calibri"/>
      <family val="2"/>
      <scheme val="minor"/>
    </font>
    <font>
      <sz val="9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9"/>
      <color indexed="81"/>
      <name val="Tahoma"/>
      <family val="2"/>
      <charset val="204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0" fontId="5" fillId="0" borderId="0"/>
    <xf numFmtId="0" fontId="8" fillId="0" borderId="0"/>
    <xf numFmtId="0" fontId="8" fillId="0" borderId="0"/>
    <xf numFmtId="9" fontId="5" fillId="0" borderId="0" applyFont="0" applyFill="0" applyBorder="0" applyAlignment="0" applyProtection="0"/>
  </cellStyleXfs>
  <cellXfs count="105">
    <xf numFmtId="0" fontId="0" fillId="0" borderId="0" xfId="0"/>
    <xf numFmtId="164" fontId="5" fillId="0" borderId="0" xfId="1" applyNumberFormat="1"/>
    <xf numFmtId="1" fontId="5" fillId="0" borderId="0" xfId="1" applyNumberFormat="1"/>
    <xf numFmtId="0" fontId="0" fillId="0" borderId="0" xfId="1" applyFont="1"/>
    <xf numFmtId="0" fontId="5" fillId="2" borderId="0" xfId="1" applyFill="1"/>
    <xf numFmtId="0" fontId="5" fillId="0" borderId="2" xfId="1" applyBorder="1" applyAlignment="1">
      <alignment horizontal="center" vertical="center"/>
    </xf>
    <xf numFmtId="1" fontId="5" fillId="0" borderId="2" xfId="1" applyNumberFormat="1" applyBorder="1" applyAlignment="1">
      <alignment horizontal="center" vertical="center"/>
    </xf>
    <xf numFmtId="0" fontId="5" fillId="0" borderId="2" xfId="1" applyBorder="1" applyAlignment="1">
      <alignment horizontal="center"/>
    </xf>
    <xf numFmtId="0" fontId="4" fillId="0" borderId="2" xfId="1" applyFont="1" applyBorder="1"/>
    <xf numFmtId="0" fontId="7" fillId="0" borderId="2" xfId="1" applyFont="1" applyBorder="1"/>
    <xf numFmtId="2" fontId="4" fillId="3" borderId="2" xfId="1" applyNumberFormat="1" applyFont="1" applyFill="1" applyBorder="1"/>
    <xf numFmtId="165" fontId="4" fillId="0" borderId="2" xfId="1" applyNumberFormat="1" applyFont="1" applyBorder="1"/>
    <xf numFmtId="2" fontId="4" fillId="0" borderId="2" xfId="1" applyNumberFormat="1" applyFont="1" applyBorder="1"/>
    <xf numFmtId="3" fontId="9" fillId="2" borderId="2" xfId="2" applyNumberFormat="1" applyFont="1" applyFill="1" applyBorder="1" applyAlignment="1">
      <alignment horizontal="right" vertical="top"/>
    </xf>
    <xf numFmtId="2" fontId="10" fillId="0" borderId="2" xfId="1" applyNumberFormat="1" applyFont="1" applyBorder="1"/>
    <xf numFmtId="1" fontId="10" fillId="0" borderId="2" xfId="1" applyNumberFormat="1" applyFont="1" applyBorder="1"/>
    <xf numFmtId="3" fontId="9" fillId="2" borderId="6" xfId="3" applyNumberFormat="1" applyFont="1" applyFill="1" applyBorder="1" applyAlignment="1">
      <alignment horizontal="right" vertical="top"/>
    </xf>
    <xf numFmtId="3" fontId="4" fillId="2" borderId="2" xfId="1" applyNumberFormat="1" applyFont="1" applyFill="1" applyBorder="1" applyAlignment="1">
      <alignment horizontal="right"/>
    </xf>
    <xf numFmtId="3" fontId="4" fillId="2" borderId="2" xfId="1" applyNumberFormat="1" applyFont="1" applyFill="1" applyBorder="1"/>
    <xf numFmtId="0" fontId="5" fillId="0" borderId="2" xfId="1" applyBorder="1"/>
    <xf numFmtId="0" fontId="11" fillId="0" borderId="2" xfId="1" applyFont="1" applyBorder="1"/>
    <xf numFmtId="2" fontId="5" fillId="0" borderId="2" xfId="1" applyNumberFormat="1" applyBorder="1"/>
    <xf numFmtId="165" fontId="5" fillId="4" borderId="2" xfId="1" applyNumberFormat="1" applyFont="1" applyFill="1" applyBorder="1"/>
    <xf numFmtId="1" fontId="5" fillId="0" borderId="2" xfId="1" applyNumberFormat="1" applyBorder="1"/>
    <xf numFmtId="165" fontId="5" fillId="0" borderId="2" xfId="1" applyNumberFormat="1" applyBorder="1"/>
    <xf numFmtId="165" fontId="6" fillId="0" borderId="2" xfId="1" applyNumberFormat="1" applyFont="1" applyFill="1" applyBorder="1"/>
    <xf numFmtId="165" fontId="6" fillId="5" borderId="2" xfId="1" applyNumberFormat="1" applyFont="1" applyFill="1" applyBorder="1"/>
    <xf numFmtId="0" fontId="4" fillId="0" borderId="7" xfId="1" applyFont="1" applyFill="1" applyBorder="1"/>
    <xf numFmtId="165" fontId="0" fillId="0" borderId="0" xfId="0" applyNumberFormat="1"/>
    <xf numFmtId="1" fontId="0" fillId="0" borderId="0" xfId="0" applyNumberFormat="1"/>
    <xf numFmtId="0" fontId="4" fillId="0" borderId="0" xfId="1" applyFont="1" applyFill="1" applyBorder="1"/>
    <xf numFmtId="0" fontId="0" fillId="3" borderId="0" xfId="0" applyFill="1"/>
    <xf numFmtId="0" fontId="0" fillId="4" borderId="0" xfId="0" applyFill="1"/>
    <xf numFmtId="0" fontId="0" fillId="2" borderId="0" xfId="0" applyFill="1"/>
    <xf numFmtId="3" fontId="9" fillId="2" borderId="0" xfId="2" applyNumberFormat="1" applyFont="1" applyFill="1" applyBorder="1" applyAlignment="1">
      <alignment horizontal="right" vertical="top"/>
    </xf>
    <xf numFmtId="0" fontId="14" fillId="0" borderId="0" xfId="0" applyFont="1"/>
    <xf numFmtId="0" fontId="3" fillId="0" borderId="2" xfId="1" applyFont="1" applyBorder="1"/>
    <xf numFmtId="0" fontId="5" fillId="0" borderId="0" xfId="1"/>
    <xf numFmtId="0" fontId="5" fillId="0" borderId="0" xfId="1"/>
    <xf numFmtId="0" fontId="2" fillId="0" borderId="2" xfId="1" applyFont="1" applyBorder="1"/>
    <xf numFmtId="3" fontId="4" fillId="4" borderId="2" xfId="1" applyNumberFormat="1" applyFont="1" applyFill="1" applyBorder="1"/>
    <xf numFmtId="0" fontId="1" fillId="0" borderId="2" xfId="1" applyFont="1" applyBorder="1"/>
    <xf numFmtId="2" fontId="1" fillId="3" borderId="2" xfId="1" applyNumberFormat="1" applyFont="1" applyFill="1" applyBorder="1"/>
    <xf numFmtId="165" fontId="1" fillId="0" borderId="2" xfId="1" applyNumberFormat="1" applyFont="1" applyBorder="1"/>
    <xf numFmtId="1" fontId="1" fillId="4" borderId="2" xfId="1" applyNumberFormat="1" applyFont="1" applyFill="1" applyBorder="1"/>
    <xf numFmtId="2" fontId="1" fillId="0" borderId="2" xfId="1" applyNumberFormat="1" applyFont="1" applyBorder="1"/>
    <xf numFmtId="3" fontId="9" fillId="2" borderId="2" xfId="3" applyNumberFormat="1" applyFont="1" applyFill="1" applyBorder="1" applyAlignment="1">
      <alignment horizontal="right" vertical="top"/>
    </xf>
    <xf numFmtId="3" fontId="1" fillId="2" borderId="2" xfId="1" applyNumberFormat="1" applyFont="1" applyFill="1" applyBorder="1" applyAlignment="1">
      <alignment horizontal="right"/>
    </xf>
    <xf numFmtId="3" fontId="1" fillId="2" borderId="2" xfId="1" applyNumberFormat="1" applyFont="1" applyFill="1" applyBorder="1"/>
    <xf numFmtId="0" fontId="1" fillId="0" borderId="7" xfId="1" applyFont="1" applyFill="1" applyBorder="1"/>
    <xf numFmtId="0" fontId="1" fillId="0" borderId="0" xfId="1" applyFont="1" applyFill="1" applyBorder="1"/>
    <xf numFmtId="0" fontId="15" fillId="0" borderId="0" xfId="0" applyFont="1"/>
    <xf numFmtId="3" fontId="15" fillId="0" borderId="0" xfId="0" applyNumberFormat="1" applyFont="1"/>
    <xf numFmtId="0" fontId="16" fillId="7" borderId="2" xfId="0" applyFont="1" applyFill="1" applyBorder="1" applyProtection="1">
      <protection locked="0"/>
    </xf>
    <xf numFmtId="3" fontId="16" fillId="0" borderId="0" xfId="0" applyNumberFormat="1" applyFont="1"/>
    <xf numFmtId="0" fontId="16" fillId="0" borderId="0" xfId="0" applyFont="1"/>
    <xf numFmtId="0" fontId="18" fillId="7" borderId="2" xfId="0" applyFont="1" applyFill="1" applyBorder="1" applyProtection="1">
      <protection locked="0"/>
    </xf>
    <xf numFmtId="0" fontId="18" fillId="7" borderId="1" xfId="0" applyFont="1" applyFill="1" applyBorder="1" applyProtection="1">
      <protection locked="0"/>
    </xf>
    <xf numFmtId="3" fontId="18" fillId="0" borderId="0" xfId="0" applyNumberFormat="1" applyFont="1"/>
    <xf numFmtId="0" fontId="18" fillId="8" borderId="2" xfId="0" applyFont="1" applyFill="1" applyBorder="1" applyProtection="1">
      <protection locked="0"/>
    </xf>
    <xf numFmtId="0" fontId="18" fillId="8" borderId="1" xfId="0" applyFont="1" applyFill="1" applyBorder="1" applyProtection="1">
      <protection locked="0"/>
    </xf>
    <xf numFmtId="169" fontId="18" fillId="9" borderId="2" xfId="0" applyNumberFormat="1" applyFont="1" applyFill="1" applyBorder="1" applyProtection="1">
      <protection locked="0"/>
    </xf>
    <xf numFmtId="169" fontId="19" fillId="9" borderId="2" xfId="0" applyNumberFormat="1" applyFont="1" applyFill="1" applyBorder="1" applyProtection="1">
      <protection locked="0"/>
    </xf>
    <xf numFmtId="169" fontId="18" fillId="9" borderId="2" xfId="0" applyNumberFormat="1" applyFont="1" applyFill="1" applyBorder="1" applyAlignment="1" applyProtection="1">
      <alignment wrapText="1"/>
      <protection locked="0"/>
    </xf>
    <xf numFmtId="0" fontId="18" fillId="6" borderId="2" xfId="0" applyFont="1" applyFill="1" applyBorder="1" applyProtection="1">
      <protection locked="0"/>
    </xf>
    <xf numFmtId="1" fontId="18" fillId="6" borderId="2" xfId="4" applyNumberFormat="1" applyFont="1" applyFill="1" applyBorder="1" applyProtection="1"/>
    <xf numFmtId="0" fontId="18" fillId="7" borderId="2" xfId="0" applyFont="1" applyFill="1" applyBorder="1"/>
    <xf numFmtId="169" fontId="18" fillId="7" borderId="2" xfId="0" applyNumberFormat="1" applyFont="1" applyFill="1" applyBorder="1"/>
    <xf numFmtId="3" fontId="18" fillId="7" borderId="2" xfId="0" applyNumberFormat="1" applyFont="1" applyFill="1" applyBorder="1"/>
    <xf numFmtId="169" fontId="18" fillId="7" borderId="2" xfId="0" applyNumberFormat="1" applyFont="1" applyFill="1" applyBorder="1" applyProtection="1">
      <protection locked="0"/>
    </xf>
    <xf numFmtId="0" fontId="18" fillId="7" borderId="2" xfId="0" applyFont="1" applyFill="1" applyBorder="1" applyAlignment="1" applyProtection="1">
      <alignment wrapText="1"/>
      <protection locked="0"/>
    </xf>
    <xf numFmtId="1" fontId="18" fillId="7" borderId="2" xfId="4" applyNumberFormat="1" applyFont="1" applyFill="1" applyBorder="1" applyProtection="1"/>
    <xf numFmtId="1" fontId="18" fillId="7" borderId="2" xfId="0" applyNumberFormat="1" applyFont="1" applyFill="1" applyBorder="1"/>
    <xf numFmtId="1" fontId="18" fillId="6" borderId="2" xfId="0" applyNumberFormat="1" applyFont="1" applyFill="1" applyBorder="1" applyProtection="1">
      <protection locked="0"/>
    </xf>
    <xf numFmtId="3" fontId="18" fillId="10" borderId="2" xfId="0" applyNumberFormat="1" applyFont="1" applyFill="1" applyBorder="1"/>
    <xf numFmtId="0" fontId="18" fillId="11" borderId="2" xfId="0" applyFont="1" applyFill="1" applyBorder="1" applyProtection="1">
      <protection locked="0"/>
    </xf>
    <xf numFmtId="0" fontId="18" fillId="11" borderId="2" xfId="0" applyFont="1" applyFill="1" applyBorder="1"/>
    <xf numFmtId="3" fontId="18" fillId="11" borderId="2" xfId="0" applyNumberFormat="1" applyFont="1" applyFill="1" applyBorder="1"/>
    <xf numFmtId="0" fontId="20" fillId="0" borderId="0" xfId="0" applyFont="1"/>
    <xf numFmtId="0" fontId="20" fillId="0" borderId="0" xfId="0" applyFont="1" applyProtection="1">
      <protection locked="0"/>
    </xf>
    <xf numFmtId="16" fontId="20" fillId="8" borderId="1" xfId="0" applyNumberFormat="1" applyFont="1" applyFill="1" applyBorder="1" applyProtection="1">
      <protection locked="0"/>
    </xf>
    <xf numFmtId="168" fontId="20" fillId="8" borderId="2" xfId="0" applyNumberFormat="1" applyFont="1" applyFill="1" applyBorder="1" applyProtection="1">
      <protection locked="0"/>
    </xf>
    <xf numFmtId="169" fontId="20" fillId="9" borderId="2" xfId="0" applyNumberFormat="1" applyFont="1" applyFill="1" applyBorder="1" applyProtection="1">
      <protection locked="0"/>
    </xf>
    <xf numFmtId="169" fontId="20" fillId="6" borderId="2" xfId="0" applyNumberFormat="1" applyFont="1" applyFill="1" applyBorder="1" applyProtection="1">
      <protection locked="0"/>
    </xf>
    <xf numFmtId="169" fontId="20" fillId="7" borderId="2" xfId="0" applyNumberFormat="1" applyFont="1" applyFill="1" applyBorder="1"/>
    <xf numFmtId="0" fontId="20" fillId="6" borderId="2" xfId="0" applyFont="1" applyFill="1" applyBorder="1" applyProtection="1">
      <protection locked="0"/>
    </xf>
    <xf numFmtId="169" fontId="20" fillId="11" borderId="2" xfId="0" applyNumberFormat="1" applyFont="1" applyFill="1" applyBorder="1"/>
    <xf numFmtId="0" fontId="5" fillId="0" borderId="3" xfId="1" applyBorder="1" applyAlignment="1">
      <alignment horizontal="center" vertical="center"/>
    </xf>
    <xf numFmtId="0" fontId="5" fillId="0" borderId="4" xfId="1" applyBorder="1" applyAlignment="1">
      <alignment horizontal="center" vertical="center"/>
    </xf>
    <xf numFmtId="0" fontId="5" fillId="0" borderId="0" xfId="1"/>
    <xf numFmtId="0" fontId="0" fillId="0" borderId="0" xfId="1" applyFont="1" applyAlignment="1">
      <alignment horizontal="left"/>
    </xf>
    <xf numFmtId="0" fontId="5" fillId="0" borderId="0" xfId="1" applyAlignment="1">
      <alignment horizontal="left"/>
    </xf>
    <xf numFmtId="0" fontId="5" fillId="0" borderId="1" xfId="1" applyBorder="1" applyAlignment="1">
      <alignment horizontal="center" vertical="center"/>
    </xf>
    <xf numFmtId="0" fontId="5" fillId="0" borderId="5" xfId="1" applyBorder="1" applyAlignment="1">
      <alignment horizontal="center" vertical="center"/>
    </xf>
    <xf numFmtId="0" fontId="20" fillId="7" borderId="2" xfId="0" applyFont="1" applyFill="1" applyBorder="1" applyProtection="1">
      <protection locked="0"/>
    </xf>
    <xf numFmtId="0" fontId="20" fillId="7" borderId="3" xfId="0" applyFont="1" applyFill="1" applyBorder="1" applyProtection="1">
      <protection locked="0"/>
    </xf>
    <xf numFmtId="0" fontId="20" fillId="7" borderId="8" xfId="0" applyFont="1" applyFill="1" applyBorder="1" applyProtection="1">
      <protection locked="0"/>
    </xf>
    <xf numFmtId="0" fontId="20" fillId="7" borderId="4" xfId="0" applyFont="1" applyFill="1" applyBorder="1" applyProtection="1">
      <protection locked="0"/>
    </xf>
    <xf numFmtId="3" fontId="18" fillId="8" borderId="2" xfId="0" applyNumberFormat="1" applyFont="1" applyFill="1" applyBorder="1" applyAlignment="1" applyProtection="1">
      <alignment horizontal="center" vertical="center"/>
      <protection locked="0"/>
    </xf>
    <xf numFmtId="0" fontId="18" fillId="8" borderId="9" xfId="0" applyFont="1" applyFill="1" applyBorder="1" applyAlignment="1" applyProtection="1">
      <protection locked="0"/>
    </xf>
    <xf numFmtId="0" fontId="18" fillId="0" borderId="10" xfId="0" applyFont="1" applyBorder="1" applyAlignment="1"/>
    <xf numFmtId="0" fontId="18" fillId="0" borderId="11" xfId="0" applyFont="1" applyBorder="1" applyAlignment="1"/>
    <xf numFmtId="0" fontId="18" fillId="8" borderId="3" xfId="0" applyFont="1" applyFill="1" applyBorder="1" applyAlignment="1" applyProtection="1">
      <protection locked="0"/>
    </xf>
    <xf numFmtId="0" fontId="18" fillId="0" borderId="8" xfId="0" applyFont="1" applyBorder="1" applyAlignment="1"/>
    <xf numFmtId="0" fontId="18" fillId="0" borderId="4" xfId="0" applyFont="1" applyBorder="1" applyAlignment="1"/>
  </cellXfs>
  <cellStyles count="5">
    <cellStyle name="Обычный" xfId="0" builtinId="0"/>
    <cellStyle name="Обычный 3" xfId="1"/>
    <cellStyle name="Обычный_Май 2022" xfId="3"/>
    <cellStyle name="Обычный_план на май" xfId="2"/>
    <cellStyle name="Процентный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workbookViewId="0">
      <selection sqref="A1:K18"/>
    </sheetView>
  </sheetViews>
  <sheetFormatPr defaultRowHeight="14.4"/>
  <cols>
    <col min="2" max="2" width="16.109375" customWidth="1"/>
    <col min="7" max="7" width="13.33203125" customWidth="1"/>
    <col min="11" max="11" width="10.44140625" customWidth="1"/>
  </cols>
  <sheetData>
    <row r="1" spans="1:12">
      <c r="A1" s="37" t="s">
        <v>0</v>
      </c>
      <c r="B1" s="1">
        <v>44927</v>
      </c>
      <c r="C1" s="37"/>
      <c r="D1" s="37"/>
      <c r="E1" s="2"/>
      <c r="F1" s="89" t="s">
        <v>1</v>
      </c>
      <c r="G1" s="89"/>
      <c r="H1" s="37"/>
      <c r="I1" s="37">
        <v>22</v>
      </c>
      <c r="J1" s="2"/>
      <c r="K1" s="37"/>
    </row>
    <row r="2" spans="1:12">
      <c r="A2" s="3" t="s">
        <v>2</v>
      </c>
      <c r="B2" s="90" t="s">
        <v>23</v>
      </c>
      <c r="C2" s="91"/>
      <c r="D2" s="37"/>
      <c r="E2" s="2"/>
      <c r="F2" s="89" t="s">
        <v>3</v>
      </c>
      <c r="G2" s="89"/>
      <c r="H2" s="37"/>
      <c r="I2" s="4">
        <v>8</v>
      </c>
      <c r="J2" s="2"/>
      <c r="K2" s="37"/>
    </row>
    <row r="3" spans="1:12">
      <c r="A3" s="37"/>
      <c r="B3" s="37"/>
      <c r="C3" s="37"/>
      <c r="D3" s="37"/>
      <c r="E3" s="2"/>
      <c r="F3" s="37"/>
      <c r="G3" s="37"/>
      <c r="H3" s="37"/>
      <c r="I3" s="37"/>
      <c r="J3" s="2"/>
      <c r="K3" s="37"/>
    </row>
    <row r="4" spans="1:12">
      <c r="A4" s="92" t="s">
        <v>4</v>
      </c>
      <c r="B4" s="5" t="s">
        <v>5</v>
      </c>
      <c r="C4" s="87" t="s">
        <v>6</v>
      </c>
      <c r="D4" s="88"/>
      <c r="E4" s="6" t="s">
        <v>7</v>
      </c>
      <c r="F4" s="87" t="s">
        <v>8</v>
      </c>
      <c r="G4" s="88"/>
      <c r="H4" s="5" t="s">
        <v>9</v>
      </c>
      <c r="I4" s="87" t="s">
        <v>10</v>
      </c>
      <c r="J4" s="88"/>
      <c r="K4" s="7" t="s">
        <v>11</v>
      </c>
    </row>
    <row r="5" spans="1:12">
      <c r="A5" s="93"/>
      <c r="B5" s="7" t="s">
        <v>12</v>
      </c>
      <c r="C5" s="5" t="s">
        <v>13</v>
      </c>
      <c r="D5" s="5" t="s">
        <v>14</v>
      </c>
      <c r="E5" s="6" t="s">
        <v>14</v>
      </c>
      <c r="F5" s="5" t="s">
        <v>13</v>
      </c>
      <c r="G5" s="5" t="s">
        <v>14</v>
      </c>
      <c r="H5" s="5" t="s">
        <v>14</v>
      </c>
      <c r="I5" s="5" t="s">
        <v>13</v>
      </c>
      <c r="J5" s="6" t="s">
        <v>14</v>
      </c>
      <c r="K5" s="7" t="s">
        <v>14</v>
      </c>
    </row>
    <row r="6" spans="1:12">
      <c r="A6" s="8">
        <v>1</v>
      </c>
      <c r="B6" s="9" t="s">
        <v>25</v>
      </c>
      <c r="C6" s="10">
        <v>30</v>
      </c>
      <c r="D6" s="11">
        <f>D12/100*C6</f>
        <v>27000</v>
      </c>
      <c r="E6" s="40">
        <v>500</v>
      </c>
      <c r="F6" s="12">
        <f>100/E6*G6</f>
        <v>14</v>
      </c>
      <c r="G6" s="13">
        <v>70</v>
      </c>
      <c r="H6" s="11">
        <f>G6/E6*D6</f>
        <v>3780.0000000000005</v>
      </c>
      <c r="I6" s="14">
        <f>100*I1/I2*G6/$E$6</f>
        <v>38.5</v>
      </c>
      <c r="J6" s="15">
        <f t="shared" ref="J6:J11" si="0">I6/100*E6</f>
        <v>192.5</v>
      </c>
      <c r="K6" s="11">
        <f t="shared" ref="K6:K11" si="1">I6/100*D6</f>
        <v>10395</v>
      </c>
      <c r="L6" s="28"/>
    </row>
    <row r="7" spans="1:12">
      <c r="A7" s="8">
        <v>2</v>
      </c>
      <c r="B7" s="9" t="s">
        <v>26</v>
      </c>
      <c r="C7" s="10">
        <v>25</v>
      </c>
      <c r="D7" s="11">
        <f>D12/100*C7</f>
        <v>22500</v>
      </c>
      <c r="E7" s="40">
        <v>250</v>
      </c>
      <c r="F7" s="12">
        <f>100/E7*G7</f>
        <v>48</v>
      </c>
      <c r="G7" s="34">
        <v>120</v>
      </c>
      <c r="H7" s="11">
        <f t="shared" ref="H7:H11" si="2">G7/E7*D7</f>
        <v>10800</v>
      </c>
      <c r="I7" s="14">
        <f>100*I1/I2*G7/E7</f>
        <v>132</v>
      </c>
      <c r="J7" s="15">
        <f t="shared" si="0"/>
        <v>330</v>
      </c>
      <c r="K7" s="11">
        <f t="shared" si="1"/>
        <v>29700</v>
      </c>
      <c r="L7" s="28"/>
    </row>
    <row r="8" spans="1:12">
      <c r="A8" s="8">
        <v>3</v>
      </c>
      <c r="B8" s="39" t="s">
        <v>27</v>
      </c>
      <c r="C8" s="10">
        <v>20</v>
      </c>
      <c r="D8" s="11">
        <f>D12/100*C8</f>
        <v>18000</v>
      </c>
      <c r="E8" s="40">
        <v>950000</v>
      </c>
      <c r="F8" s="12">
        <f>100/E8*G8</f>
        <v>42.10526315789474</v>
      </c>
      <c r="G8" s="16">
        <v>400000</v>
      </c>
      <c r="H8" s="11">
        <f t="shared" si="2"/>
        <v>7578.9473684210525</v>
      </c>
      <c r="I8" s="14">
        <f>100*I1/I2*G8/E8</f>
        <v>115.78947368421052</v>
      </c>
      <c r="J8" s="15">
        <f t="shared" si="0"/>
        <v>1100000</v>
      </c>
      <c r="K8" s="11">
        <f t="shared" si="1"/>
        <v>20842.105263157897</v>
      </c>
      <c r="L8" s="28"/>
    </row>
    <row r="9" spans="1:12">
      <c r="A9" s="8">
        <v>4</v>
      </c>
      <c r="B9" s="39" t="s">
        <v>28</v>
      </c>
      <c r="C9" s="10">
        <v>15</v>
      </c>
      <c r="D9" s="11">
        <f>D12/100*C9</f>
        <v>13500</v>
      </c>
      <c r="E9" s="40">
        <v>1000000</v>
      </c>
      <c r="F9" s="12">
        <f>100/E9*G9</f>
        <v>64</v>
      </c>
      <c r="G9" s="13">
        <v>640000</v>
      </c>
      <c r="H9" s="11">
        <f t="shared" si="2"/>
        <v>8640</v>
      </c>
      <c r="I9" s="14">
        <f>100*I1/I2*G9/E9</f>
        <v>176</v>
      </c>
      <c r="J9" s="15">
        <f t="shared" si="0"/>
        <v>1760000</v>
      </c>
      <c r="K9" s="11">
        <f t="shared" si="1"/>
        <v>23760</v>
      </c>
      <c r="L9" s="28"/>
    </row>
    <row r="10" spans="1:12">
      <c r="A10" s="8">
        <v>5</v>
      </c>
      <c r="B10" s="36" t="s">
        <v>24</v>
      </c>
      <c r="C10" s="10">
        <v>5</v>
      </c>
      <c r="D10" s="11">
        <f>D12/100*C10</f>
        <v>4500</v>
      </c>
      <c r="E10" s="40">
        <v>1</v>
      </c>
      <c r="F10" s="12">
        <f>100/E10*G10</f>
        <v>0</v>
      </c>
      <c r="G10" s="17"/>
      <c r="H10" s="11">
        <f t="shared" si="2"/>
        <v>0</v>
      </c>
      <c r="I10" s="12">
        <v>100</v>
      </c>
      <c r="J10" s="15">
        <f t="shared" si="0"/>
        <v>1</v>
      </c>
      <c r="K10" s="11">
        <f t="shared" si="1"/>
        <v>4500</v>
      </c>
      <c r="L10" s="28"/>
    </row>
    <row r="11" spans="1:12">
      <c r="A11" s="8">
        <v>6</v>
      </c>
      <c r="B11" s="8" t="s">
        <v>15</v>
      </c>
      <c r="C11" s="10">
        <v>5</v>
      </c>
      <c r="D11" s="11">
        <f>D12/100*C11</f>
        <v>4500</v>
      </c>
      <c r="E11" s="40">
        <f>I1</f>
        <v>22</v>
      </c>
      <c r="F11" s="12">
        <v>100</v>
      </c>
      <c r="G11" s="18">
        <f>I2</f>
        <v>8</v>
      </c>
      <c r="H11" s="11">
        <f t="shared" si="2"/>
        <v>1636.3636363636365</v>
      </c>
      <c r="I11" s="12">
        <v>100</v>
      </c>
      <c r="J11" s="15">
        <f t="shared" si="0"/>
        <v>22</v>
      </c>
      <c r="K11" s="11">
        <f t="shared" si="1"/>
        <v>4500</v>
      </c>
      <c r="L11" s="28"/>
    </row>
    <row r="12" spans="1:12">
      <c r="A12" s="19"/>
      <c r="B12" s="20" t="s">
        <v>16</v>
      </c>
      <c r="C12" s="21">
        <f>SUM(C6:C11)</f>
        <v>100</v>
      </c>
      <c r="D12" s="22">
        <v>90000</v>
      </c>
      <c r="E12" s="23"/>
      <c r="F12" s="21"/>
      <c r="G12" s="24"/>
      <c r="H12" s="25">
        <f>SUM(H6:H11)</f>
        <v>32435.311004784689</v>
      </c>
      <c r="I12" s="19"/>
      <c r="J12" s="23"/>
      <c r="K12" s="26">
        <f>SUM(K6:K11)</f>
        <v>93697.105263157893</v>
      </c>
    </row>
    <row r="13" spans="1:12">
      <c r="B13" s="27" t="s">
        <v>17</v>
      </c>
      <c r="D13" s="28">
        <f>SUM(D6:D11)</f>
        <v>90000</v>
      </c>
      <c r="E13" s="29"/>
      <c r="J13" s="29"/>
    </row>
    <row r="14" spans="1:12">
      <c r="E14" s="29"/>
      <c r="J14" s="29"/>
    </row>
    <row r="15" spans="1:12">
      <c r="B15" s="30" t="s">
        <v>18</v>
      </c>
      <c r="C15" t="s">
        <v>19</v>
      </c>
      <c r="E15" s="29"/>
      <c r="J15" s="29"/>
    </row>
    <row r="16" spans="1:12">
      <c r="B16" s="31"/>
      <c r="C16" t="s">
        <v>20</v>
      </c>
      <c r="E16" s="29"/>
      <c r="J16" s="29"/>
    </row>
    <row r="17" spans="2:10">
      <c r="B17" s="32"/>
      <c r="C17" t="s">
        <v>21</v>
      </c>
      <c r="E17" s="29"/>
      <c r="J17" s="29"/>
    </row>
    <row r="18" spans="2:10">
      <c r="B18" s="33"/>
      <c r="C18" t="s">
        <v>22</v>
      </c>
      <c r="E18" s="29"/>
      <c r="J18" s="29"/>
    </row>
    <row r="19" spans="2:10">
      <c r="B19" s="35"/>
    </row>
  </sheetData>
  <mergeCells count="7">
    <mergeCell ref="I4:J4"/>
    <mergeCell ref="F1:G1"/>
    <mergeCell ref="B2:C2"/>
    <mergeCell ref="F2:G2"/>
    <mergeCell ref="A4:A5"/>
    <mergeCell ref="C4:D4"/>
    <mergeCell ref="F4:G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workbookViewId="0">
      <selection sqref="A1:K18"/>
    </sheetView>
  </sheetViews>
  <sheetFormatPr defaultRowHeight="14.4"/>
  <cols>
    <col min="2" max="2" width="28.33203125" customWidth="1"/>
  </cols>
  <sheetData>
    <row r="1" spans="1:11">
      <c r="A1" s="38" t="s">
        <v>0</v>
      </c>
      <c r="B1" s="1">
        <v>44927</v>
      </c>
      <c r="C1" s="38"/>
      <c r="D1" s="38"/>
      <c r="E1" s="2"/>
      <c r="F1" s="89" t="s">
        <v>1</v>
      </c>
      <c r="G1" s="89"/>
      <c r="H1" s="38"/>
      <c r="I1" s="38">
        <v>22</v>
      </c>
      <c r="J1" s="2"/>
      <c r="K1" s="38"/>
    </row>
    <row r="2" spans="1:11">
      <c r="A2" s="3" t="s">
        <v>2</v>
      </c>
      <c r="B2" s="90" t="s">
        <v>23</v>
      </c>
      <c r="C2" s="91"/>
      <c r="D2" s="38"/>
      <c r="E2" s="2"/>
      <c r="F2" s="89" t="s">
        <v>3</v>
      </c>
      <c r="G2" s="89"/>
      <c r="H2" s="38"/>
      <c r="I2" s="4">
        <v>15</v>
      </c>
      <c r="J2" s="2"/>
      <c r="K2" s="38"/>
    </row>
    <row r="3" spans="1:11">
      <c r="A3" s="38"/>
      <c r="B3" s="38"/>
      <c r="C3" s="38"/>
      <c r="D3" s="38"/>
      <c r="E3" s="2"/>
      <c r="F3" s="38"/>
      <c r="G3" s="38"/>
      <c r="H3" s="38"/>
      <c r="I3" s="38"/>
      <c r="J3" s="2"/>
      <c r="K3" s="38"/>
    </row>
    <row r="4" spans="1:11">
      <c r="A4" s="92" t="s">
        <v>4</v>
      </c>
      <c r="B4" s="5" t="s">
        <v>5</v>
      </c>
      <c r="C4" s="87" t="s">
        <v>6</v>
      </c>
      <c r="D4" s="88"/>
      <c r="E4" s="6" t="s">
        <v>7</v>
      </c>
      <c r="F4" s="87" t="s">
        <v>8</v>
      </c>
      <c r="G4" s="88"/>
      <c r="H4" s="5" t="s">
        <v>9</v>
      </c>
      <c r="I4" s="87" t="s">
        <v>10</v>
      </c>
      <c r="J4" s="88"/>
      <c r="K4" s="7" t="s">
        <v>11</v>
      </c>
    </row>
    <row r="5" spans="1:11">
      <c r="A5" s="93"/>
      <c r="B5" s="7" t="s">
        <v>12</v>
      </c>
      <c r="C5" s="5" t="s">
        <v>13</v>
      </c>
      <c r="D5" s="5" t="s">
        <v>14</v>
      </c>
      <c r="E5" s="6" t="s">
        <v>14</v>
      </c>
      <c r="F5" s="5" t="s">
        <v>13</v>
      </c>
      <c r="G5" s="5" t="s">
        <v>14</v>
      </c>
      <c r="H5" s="5" t="s">
        <v>14</v>
      </c>
      <c r="I5" s="5" t="s">
        <v>13</v>
      </c>
      <c r="J5" s="6" t="s">
        <v>14</v>
      </c>
      <c r="K5" s="7" t="s">
        <v>14</v>
      </c>
    </row>
    <row r="6" spans="1:11">
      <c r="A6" s="41">
        <v>1</v>
      </c>
      <c r="B6" s="9" t="s">
        <v>29</v>
      </c>
      <c r="C6" s="42">
        <v>25</v>
      </c>
      <c r="D6" s="43">
        <f>D12/100*C6</f>
        <v>17500</v>
      </c>
      <c r="E6" s="44">
        <v>20</v>
      </c>
      <c r="F6" s="45">
        <f>100/E6*G6</f>
        <v>90</v>
      </c>
      <c r="G6" s="13">
        <v>18</v>
      </c>
      <c r="H6" s="43">
        <f t="shared" ref="H6:H11" si="0">G6/E6*D6</f>
        <v>15750</v>
      </c>
      <c r="I6" s="14">
        <f>100*I1/I2*G6/$E$6</f>
        <v>132</v>
      </c>
      <c r="J6" s="15">
        <f>I6/100*E6</f>
        <v>26.400000000000002</v>
      </c>
      <c r="K6" s="43">
        <f t="shared" ref="K6:K11" si="1">I6/100*D6</f>
        <v>23100</v>
      </c>
    </row>
    <row r="7" spans="1:11">
      <c r="A7" s="41">
        <v>2</v>
      </c>
      <c r="B7" s="9" t="s">
        <v>30</v>
      </c>
      <c r="C7" s="42">
        <v>30</v>
      </c>
      <c r="D7" s="43">
        <f>D12/100*C7</f>
        <v>21000</v>
      </c>
      <c r="E7" s="44">
        <v>20</v>
      </c>
      <c r="F7" s="45">
        <f>100/E7*G7</f>
        <v>80</v>
      </c>
      <c r="G7" s="13">
        <v>16</v>
      </c>
      <c r="H7" s="43">
        <f t="shared" si="0"/>
        <v>16800</v>
      </c>
      <c r="I7" s="14">
        <f>100*I1/I2*G7/E7</f>
        <v>117.33333333333333</v>
      </c>
      <c r="J7" s="15">
        <f t="shared" ref="J7:J11" si="2">I7/100*E7</f>
        <v>23.466666666666669</v>
      </c>
      <c r="K7" s="43">
        <f t="shared" si="1"/>
        <v>24640</v>
      </c>
    </row>
    <row r="8" spans="1:11">
      <c r="A8" s="41">
        <v>3</v>
      </c>
      <c r="B8" s="41" t="s">
        <v>31</v>
      </c>
      <c r="C8" s="42">
        <v>20</v>
      </c>
      <c r="D8" s="43">
        <f>D12/100*C8</f>
        <v>14000</v>
      </c>
      <c r="E8" s="44">
        <v>4</v>
      </c>
      <c r="F8" s="45">
        <f>100/E8*G8</f>
        <v>100</v>
      </c>
      <c r="G8" s="46">
        <v>4</v>
      </c>
      <c r="H8" s="43">
        <f t="shared" si="0"/>
        <v>14000</v>
      </c>
      <c r="I8" s="14">
        <f>100*I1/I2*G8/E8</f>
        <v>146.66666666666666</v>
      </c>
      <c r="J8" s="15">
        <f t="shared" si="2"/>
        <v>5.8666666666666663</v>
      </c>
      <c r="K8" s="43">
        <f t="shared" si="1"/>
        <v>20533.333333333332</v>
      </c>
    </row>
    <row r="9" spans="1:11">
      <c r="A9" s="41">
        <v>4</v>
      </c>
      <c r="B9" s="41" t="s">
        <v>32</v>
      </c>
      <c r="C9" s="42"/>
      <c r="D9" s="43">
        <v>200</v>
      </c>
      <c r="E9" s="44">
        <v>1</v>
      </c>
      <c r="F9" s="45">
        <f>100/E9*G9</f>
        <v>200</v>
      </c>
      <c r="G9" s="13">
        <v>2</v>
      </c>
      <c r="H9" s="43">
        <f t="shared" si="0"/>
        <v>400</v>
      </c>
      <c r="I9" s="14">
        <f>100*I1/I2*G9/E9</f>
        <v>293.33333333333331</v>
      </c>
      <c r="J9" s="15">
        <f t="shared" si="2"/>
        <v>2.9333333333333331</v>
      </c>
      <c r="K9" s="43">
        <f t="shared" si="1"/>
        <v>586.66666666666663</v>
      </c>
    </row>
    <row r="10" spans="1:11">
      <c r="A10" s="41">
        <v>5</v>
      </c>
      <c r="B10" s="41" t="s">
        <v>33</v>
      </c>
      <c r="C10" s="42"/>
      <c r="D10" s="43">
        <v>500</v>
      </c>
      <c r="E10" s="44">
        <v>1</v>
      </c>
      <c r="F10" s="45">
        <f>100/E10*G10</f>
        <v>0</v>
      </c>
      <c r="G10" s="47">
        <v>0</v>
      </c>
      <c r="H10" s="43">
        <f t="shared" si="0"/>
        <v>0</v>
      </c>
      <c r="I10" s="45">
        <v>100</v>
      </c>
      <c r="J10" s="15">
        <f t="shared" si="2"/>
        <v>1</v>
      </c>
      <c r="K10" s="43">
        <f t="shared" si="1"/>
        <v>500</v>
      </c>
    </row>
    <row r="11" spans="1:11">
      <c r="A11" s="41">
        <v>6</v>
      </c>
      <c r="B11" s="41" t="s">
        <v>15</v>
      </c>
      <c r="C11" s="42">
        <v>25</v>
      </c>
      <c r="D11" s="43">
        <f>D12/100*C11</f>
        <v>17500</v>
      </c>
      <c r="E11" s="44">
        <f>I1</f>
        <v>22</v>
      </c>
      <c r="F11" s="45">
        <v>100</v>
      </c>
      <c r="G11" s="48">
        <f>I2</f>
        <v>15</v>
      </c>
      <c r="H11" s="43">
        <f t="shared" si="0"/>
        <v>11931.81818181818</v>
      </c>
      <c r="I11" s="45">
        <v>100</v>
      </c>
      <c r="J11" s="15">
        <f t="shared" si="2"/>
        <v>22</v>
      </c>
      <c r="K11" s="43">
        <f t="shared" si="1"/>
        <v>17500</v>
      </c>
    </row>
    <row r="12" spans="1:11">
      <c r="A12" s="19"/>
      <c r="B12" s="20" t="s">
        <v>16</v>
      </c>
      <c r="C12" s="21">
        <f>SUM(C6:C11)</f>
        <v>100</v>
      </c>
      <c r="D12" s="22">
        <v>70000</v>
      </c>
      <c r="E12" s="23"/>
      <c r="F12" s="21"/>
      <c r="G12" s="24"/>
      <c r="H12" s="25">
        <f>SUM(H6:H11)</f>
        <v>58881.818181818177</v>
      </c>
      <c r="I12" s="19"/>
      <c r="J12" s="23"/>
      <c r="K12" s="26">
        <f>SUM(K6:K11)</f>
        <v>86860</v>
      </c>
    </row>
    <row r="13" spans="1:11">
      <c r="B13" s="49" t="s">
        <v>17</v>
      </c>
      <c r="D13" s="28">
        <f>SUM(D6:D11)</f>
        <v>70700</v>
      </c>
      <c r="E13" s="29"/>
      <c r="J13" s="29"/>
    </row>
    <row r="14" spans="1:11">
      <c r="E14" s="29"/>
      <c r="J14" s="29"/>
    </row>
    <row r="15" spans="1:11">
      <c r="B15" s="50" t="s">
        <v>18</v>
      </c>
      <c r="C15" t="s">
        <v>19</v>
      </c>
      <c r="E15" s="29"/>
      <c r="J15" s="29"/>
    </row>
    <row r="16" spans="1:11">
      <c r="B16" s="31"/>
      <c r="C16" t="s">
        <v>20</v>
      </c>
      <c r="E16" s="29"/>
      <c r="J16" s="29"/>
    </row>
    <row r="17" spans="2:10">
      <c r="B17" s="32"/>
      <c r="C17" t="s">
        <v>21</v>
      </c>
      <c r="E17" s="29"/>
      <c r="J17" s="29"/>
    </row>
    <row r="18" spans="2:10">
      <c r="B18" s="33"/>
      <c r="C18" t="s">
        <v>22</v>
      </c>
      <c r="E18" s="29"/>
      <c r="J18" s="29"/>
    </row>
  </sheetData>
  <mergeCells count="7">
    <mergeCell ref="I4:J4"/>
    <mergeCell ref="F1:G1"/>
    <mergeCell ref="B2:C2"/>
    <mergeCell ref="F2:G2"/>
    <mergeCell ref="A4:A5"/>
    <mergeCell ref="C4:D4"/>
    <mergeCell ref="F4:G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I42"/>
  <sheetViews>
    <sheetView tabSelected="1" zoomScale="70" zoomScaleNormal="70" workbookViewId="0">
      <selection activeCell="F10" sqref="F10"/>
    </sheetView>
  </sheetViews>
  <sheetFormatPr defaultRowHeight="14.4"/>
  <cols>
    <col min="1" max="1" width="29.5546875" customWidth="1"/>
    <col min="2" max="2" width="7.77734375" customWidth="1"/>
    <col min="3" max="33" width="6.77734375" style="78" customWidth="1"/>
  </cols>
  <sheetData>
    <row r="1" spans="1:35">
      <c r="AH1" s="52"/>
    </row>
    <row r="2" spans="1:35" ht="15.6">
      <c r="A2" s="53" t="s">
        <v>34</v>
      </c>
      <c r="B2" s="53"/>
      <c r="C2" s="94" t="s">
        <v>35</v>
      </c>
      <c r="D2" s="94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B2" s="79"/>
      <c r="AC2" s="79"/>
      <c r="AD2" s="79"/>
      <c r="AE2" s="79"/>
      <c r="AF2" s="79"/>
      <c r="AG2" s="79"/>
      <c r="AH2" s="54"/>
      <c r="AI2" s="55"/>
    </row>
    <row r="3" spans="1:35" ht="15.6">
      <c r="A3" s="56" t="s">
        <v>2</v>
      </c>
      <c r="B3" s="57"/>
      <c r="C3" s="95"/>
      <c r="D3" s="96"/>
      <c r="E3" s="96"/>
      <c r="F3" s="96"/>
      <c r="G3" s="97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AH3" s="58"/>
      <c r="AI3" s="55"/>
    </row>
    <row r="4" spans="1:35" ht="15.6">
      <c r="A4" s="59" t="s">
        <v>36</v>
      </c>
      <c r="B4" s="60"/>
      <c r="C4" s="80">
        <v>45992</v>
      </c>
      <c r="D4" s="80">
        <v>45993</v>
      </c>
      <c r="E4" s="80">
        <v>45994</v>
      </c>
      <c r="F4" s="80">
        <v>45995</v>
      </c>
      <c r="G4" s="80">
        <v>45996</v>
      </c>
      <c r="H4" s="80">
        <v>45997</v>
      </c>
      <c r="I4" s="80">
        <v>45998</v>
      </c>
      <c r="J4" s="80">
        <v>45999</v>
      </c>
      <c r="K4" s="80">
        <v>46000</v>
      </c>
      <c r="L4" s="80">
        <v>46001</v>
      </c>
      <c r="M4" s="80">
        <v>46002</v>
      </c>
      <c r="N4" s="80">
        <v>46003</v>
      </c>
      <c r="O4" s="80">
        <v>46004</v>
      </c>
      <c r="P4" s="80">
        <v>46005</v>
      </c>
      <c r="Q4" s="80">
        <v>46006</v>
      </c>
      <c r="R4" s="80">
        <v>46007</v>
      </c>
      <c r="S4" s="80">
        <v>46008</v>
      </c>
      <c r="T4" s="80">
        <v>46009</v>
      </c>
      <c r="U4" s="80">
        <v>46010</v>
      </c>
      <c r="V4" s="80">
        <v>46011</v>
      </c>
      <c r="W4" s="80">
        <v>46012</v>
      </c>
      <c r="X4" s="80">
        <v>46013</v>
      </c>
      <c r="Y4" s="80">
        <v>46014</v>
      </c>
      <c r="Z4" s="80">
        <v>46015</v>
      </c>
      <c r="AA4" s="80">
        <v>46016</v>
      </c>
      <c r="AB4" s="80">
        <v>46017</v>
      </c>
      <c r="AC4" s="80">
        <v>46018</v>
      </c>
      <c r="AD4" s="80">
        <v>46019</v>
      </c>
      <c r="AE4" s="80">
        <v>46020</v>
      </c>
      <c r="AF4" s="80">
        <v>46021</v>
      </c>
      <c r="AG4" s="80">
        <v>46022</v>
      </c>
      <c r="AH4" s="98" t="s">
        <v>37</v>
      </c>
      <c r="AI4" s="55"/>
    </row>
    <row r="5" spans="1:35" ht="15.6">
      <c r="A5" s="59" t="s">
        <v>38</v>
      </c>
      <c r="B5" s="59" t="s">
        <v>39</v>
      </c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  <c r="AH5" s="98"/>
      <c r="AI5" s="55"/>
    </row>
    <row r="6" spans="1:35" ht="15.6">
      <c r="A6" s="61" t="s">
        <v>15</v>
      </c>
      <c r="B6" s="61">
        <v>1000</v>
      </c>
      <c r="C6" s="82">
        <v>1</v>
      </c>
      <c r="D6" s="82">
        <v>1</v>
      </c>
      <c r="E6" s="82">
        <v>1</v>
      </c>
      <c r="F6" s="82">
        <v>1</v>
      </c>
      <c r="G6" s="82"/>
      <c r="H6" s="82">
        <v>1</v>
      </c>
      <c r="I6" s="82">
        <v>1</v>
      </c>
      <c r="J6" s="82"/>
      <c r="K6" s="82">
        <v>1</v>
      </c>
      <c r="L6" s="82"/>
      <c r="M6" s="82">
        <v>1</v>
      </c>
      <c r="N6" s="82">
        <v>1</v>
      </c>
      <c r="O6" s="82"/>
      <c r="P6" s="82">
        <v>1</v>
      </c>
      <c r="Q6" s="82">
        <v>1</v>
      </c>
      <c r="R6" s="82">
        <v>1</v>
      </c>
      <c r="S6" s="82">
        <v>1</v>
      </c>
      <c r="T6" s="82">
        <v>1</v>
      </c>
      <c r="U6" s="82">
        <v>1</v>
      </c>
      <c r="V6" s="82">
        <v>1</v>
      </c>
      <c r="W6" s="82">
        <v>1</v>
      </c>
      <c r="X6" s="82">
        <v>1</v>
      </c>
      <c r="Y6" s="82">
        <v>1</v>
      </c>
      <c r="Z6" s="82">
        <v>1</v>
      </c>
      <c r="AA6" s="82">
        <v>1</v>
      </c>
      <c r="AB6" s="82">
        <v>1</v>
      </c>
      <c r="AC6" s="82">
        <v>1</v>
      </c>
      <c r="AD6" s="82">
        <v>1</v>
      </c>
      <c r="AE6" s="82">
        <v>1</v>
      </c>
      <c r="AF6" s="82">
        <v>1</v>
      </c>
      <c r="AG6" s="82">
        <v>1</v>
      </c>
      <c r="AH6" s="99"/>
      <c r="AI6" s="55"/>
    </row>
    <row r="7" spans="1:35" ht="15.6">
      <c r="A7" s="61" t="s">
        <v>40</v>
      </c>
      <c r="B7" s="61">
        <v>30</v>
      </c>
      <c r="C7" s="82">
        <v>40</v>
      </c>
      <c r="D7" s="82">
        <v>25</v>
      </c>
      <c r="E7" s="82">
        <v>30</v>
      </c>
      <c r="F7" s="82">
        <v>1</v>
      </c>
      <c r="G7" s="82">
        <v>1</v>
      </c>
      <c r="H7" s="82">
        <v>1</v>
      </c>
      <c r="I7" s="82">
        <v>1</v>
      </c>
      <c r="J7" s="82">
        <v>1</v>
      </c>
      <c r="K7" s="82">
        <v>1</v>
      </c>
      <c r="L7" s="82">
        <v>1</v>
      </c>
      <c r="M7" s="82">
        <v>1</v>
      </c>
      <c r="N7" s="82">
        <v>1</v>
      </c>
      <c r="O7" s="82"/>
      <c r="P7" s="82">
        <v>1</v>
      </c>
      <c r="Q7" s="82">
        <v>1</v>
      </c>
      <c r="R7" s="82">
        <v>1</v>
      </c>
      <c r="S7" s="82">
        <v>1</v>
      </c>
      <c r="T7" s="82">
        <v>1</v>
      </c>
      <c r="U7" s="82">
        <v>1</v>
      </c>
      <c r="V7" s="82">
        <v>1</v>
      </c>
      <c r="W7" s="82">
        <v>1</v>
      </c>
      <c r="X7" s="82">
        <v>1</v>
      </c>
      <c r="Y7" s="82">
        <v>1</v>
      </c>
      <c r="Z7" s="82">
        <v>1</v>
      </c>
      <c r="AA7" s="82">
        <v>1</v>
      </c>
      <c r="AB7" s="82">
        <v>1</v>
      </c>
      <c r="AC7" s="82">
        <v>1</v>
      </c>
      <c r="AD7" s="82">
        <v>1</v>
      </c>
      <c r="AE7" s="82">
        <v>1</v>
      </c>
      <c r="AF7" s="82">
        <v>1</v>
      </c>
      <c r="AG7" s="82">
        <v>1</v>
      </c>
      <c r="AH7" s="100"/>
      <c r="AI7" s="55"/>
    </row>
    <row r="8" spans="1:35" ht="15.6">
      <c r="A8" s="61" t="s">
        <v>41</v>
      </c>
      <c r="B8" s="61">
        <v>300</v>
      </c>
      <c r="C8" s="82"/>
      <c r="D8" s="82"/>
      <c r="E8" s="82">
        <v>1</v>
      </c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  <c r="Q8" s="82"/>
      <c r="R8" s="82"/>
      <c r="S8" s="82"/>
      <c r="T8" s="82"/>
      <c r="U8" s="82"/>
      <c r="V8" s="82"/>
      <c r="W8" s="82"/>
      <c r="X8" s="82"/>
      <c r="Y8" s="82"/>
      <c r="Z8" s="82"/>
      <c r="AA8" s="82"/>
      <c r="AB8" s="82"/>
      <c r="AC8" s="82"/>
      <c r="AD8" s="82"/>
      <c r="AE8" s="82"/>
      <c r="AF8" s="82"/>
      <c r="AG8" s="82"/>
      <c r="AH8" s="100"/>
      <c r="AI8" s="55"/>
    </row>
    <row r="9" spans="1:35" ht="15.6">
      <c r="A9" s="61" t="s">
        <v>42</v>
      </c>
      <c r="B9" s="61">
        <v>500</v>
      </c>
      <c r="C9" s="82"/>
      <c r="D9" s="82"/>
      <c r="E9" s="82"/>
      <c r="F9" s="82"/>
      <c r="G9" s="82"/>
      <c r="H9" s="82"/>
      <c r="I9" s="82"/>
      <c r="J9" s="82"/>
      <c r="K9" s="82"/>
      <c r="L9" s="82"/>
      <c r="M9" s="82"/>
      <c r="N9" s="82"/>
      <c r="O9" s="82"/>
      <c r="P9" s="82"/>
      <c r="Q9" s="82"/>
      <c r="R9" s="82"/>
      <c r="S9" s="82"/>
      <c r="T9" s="82"/>
      <c r="U9" s="82"/>
      <c r="V9" s="82"/>
      <c r="W9" s="82"/>
      <c r="X9" s="82"/>
      <c r="Y9" s="82"/>
      <c r="Z9" s="82"/>
      <c r="AA9" s="82"/>
      <c r="AB9" s="82"/>
      <c r="AC9" s="82"/>
      <c r="AD9" s="82"/>
      <c r="AE9" s="82"/>
      <c r="AF9" s="82"/>
      <c r="AG9" s="82"/>
      <c r="AH9" s="100"/>
      <c r="AI9" s="55"/>
    </row>
    <row r="10" spans="1:35" ht="15.6">
      <c r="A10" s="61" t="s">
        <v>43</v>
      </c>
      <c r="B10" s="61">
        <v>300</v>
      </c>
      <c r="C10" s="82"/>
      <c r="D10" s="82">
        <v>1</v>
      </c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82"/>
      <c r="W10" s="82"/>
      <c r="X10" s="82"/>
      <c r="Y10" s="82"/>
      <c r="Z10" s="82"/>
      <c r="AA10" s="82"/>
      <c r="AB10" s="82"/>
      <c r="AC10" s="82"/>
      <c r="AD10" s="82"/>
      <c r="AE10" s="82"/>
      <c r="AF10" s="82"/>
      <c r="AG10" s="82"/>
      <c r="AH10" s="100"/>
      <c r="AI10" s="55"/>
    </row>
    <row r="11" spans="1:35" ht="15.6">
      <c r="A11" s="62" t="s">
        <v>44</v>
      </c>
      <c r="B11" s="62">
        <v>50</v>
      </c>
      <c r="C11" s="82"/>
      <c r="D11" s="82"/>
      <c r="E11" s="82">
        <v>2</v>
      </c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82"/>
      <c r="U11" s="82"/>
      <c r="V11" s="82"/>
      <c r="W11" s="82"/>
      <c r="X11" s="82"/>
      <c r="Y11" s="82"/>
      <c r="Z11" s="82"/>
      <c r="AA11" s="82"/>
      <c r="AB11" s="82"/>
      <c r="AC11" s="82"/>
      <c r="AD11" s="82"/>
      <c r="AE11" s="82"/>
      <c r="AF11" s="82"/>
      <c r="AG11" s="82"/>
      <c r="AH11" s="100"/>
      <c r="AI11" s="55"/>
    </row>
    <row r="12" spans="1:35" ht="15.6">
      <c r="A12" s="63" t="s">
        <v>45</v>
      </c>
      <c r="B12" s="61">
        <v>300</v>
      </c>
      <c r="C12" s="82"/>
      <c r="D12" s="82">
        <v>1</v>
      </c>
      <c r="E12" s="82"/>
      <c r="F12" s="82"/>
      <c r="G12" s="82"/>
      <c r="H12" s="82"/>
      <c r="I12" s="82"/>
      <c r="J12" s="82"/>
      <c r="K12" s="82"/>
      <c r="L12" s="82"/>
      <c r="M12" s="82"/>
      <c r="N12" s="82"/>
      <c r="O12" s="82"/>
      <c r="P12" s="82"/>
      <c r="Q12" s="82"/>
      <c r="R12" s="82"/>
      <c r="S12" s="82"/>
      <c r="T12" s="82"/>
      <c r="U12" s="82"/>
      <c r="V12" s="82"/>
      <c r="W12" s="82"/>
      <c r="X12" s="82"/>
      <c r="Y12" s="82"/>
      <c r="Z12" s="82"/>
      <c r="AA12" s="82"/>
      <c r="AB12" s="82"/>
      <c r="AC12" s="82"/>
      <c r="AD12" s="82"/>
      <c r="AE12" s="82"/>
      <c r="AF12" s="82"/>
      <c r="AG12" s="82"/>
      <c r="AH12" s="100"/>
      <c r="AI12" s="55"/>
    </row>
    <row r="13" spans="1:35" ht="15.6">
      <c r="A13" s="61" t="s">
        <v>46</v>
      </c>
      <c r="B13" s="61">
        <v>50</v>
      </c>
      <c r="C13" s="82">
        <v>2</v>
      </c>
      <c r="D13" s="82"/>
      <c r="E13" s="82"/>
      <c r="F13" s="82"/>
      <c r="G13" s="82"/>
      <c r="H13" s="82"/>
      <c r="I13" s="82"/>
      <c r="J13" s="82"/>
      <c r="K13" s="82"/>
      <c r="L13" s="82"/>
      <c r="M13" s="82"/>
      <c r="N13" s="82"/>
      <c r="O13" s="82"/>
      <c r="P13" s="82"/>
      <c r="Q13" s="82"/>
      <c r="R13" s="82"/>
      <c r="S13" s="82"/>
      <c r="T13" s="82"/>
      <c r="U13" s="82"/>
      <c r="V13" s="82"/>
      <c r="W13" s="82"/>
      <c r="X13" s="82"/>
      <c r="Y13" s="82"/>
      <c r="Z13" s="82"/>
      <c r="AA13" s="82"/>
      <c r="AB13" s="82"/>
      <c r="AC13" s="82"/>
      <c r="AD13" s="82"/>
      <c r="AE13" s="82"/>
      <c r="AF13" s="82"/>
      <c r="AG13" s="82"/>
      <c r="AH13" s="100"/>
      <c r="AI13" s="55"/>
    </row>
    <row r="14" spans="1:35" ht="15.6">
      <c r="A14" s="61" t="s">
        <v>47</v>
      </c>
      <c r="B14" s="61">
        <v>50</v>
      </c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82"/>
      <c r="N14" s="82"/>
      <c r="O14" s="82"/>
      <c r="P14" s="82"/>
      <c r="Q14" s="82"/>
      <c r="R14" s="82"/>
      <c r="S14" s="82"/>
      <c r="T14" s="82"/>
      <c r="U14" s="82"/>
      <c r="V14" s="82"/>
      <c r="W14" s="82"/>
      <c r="X14" s="82"/>
      <c r="Y14" s="82"/>
      <c r="Z14" s="82"/>
      <c r="AA14" s="82"/>
      <c r="AB14" s="82"/>
      <c r="AC14" s="82"/>
      <c r="AD14" s="82"/>
      <c r="AE14" s="82"/>
      <c r="AF14" s="82"/>
      <c r="AG14" s="82"/>
      <c r="AH14" s="100"/>
      <c r="AI14" s="55"/>
    </row>
    <row r="15" spans="1:35" ht="15.6">
      <c r="A15" s="61" t="s">
        <v>48</v>
      </c>
      <c r="B15" s="61"/>
      <c r="C15" s="82"/>
      <c r="D15" s="82"/>
      <c r="E15" s="82">
        <v>1</v>
      </c>
      <c r="F15" s="82"/>
      <c r="G15" s="82"/>
      <c r="H15" s="82"/>
      <c r="I15" s="82"/>
      <c r="J15" s="82"/>
      <c r="K15" s="82"/>
      <c r="L15" s="82"/>
      <c r="M15" s="82"/>
      <c r="N15" s="82"/>
      <c r="O15" s="82"/>
      <c r="P15" s="82"/>
      <c r="Q15" s="82"/>
      <c r="R15" s="82"/>
      <c r="S15" s="82"/>
      <c r="T15" s="82"/>
      <c r="U15" s="82"/>
      <c r="V15" s="82"/>
      <c r="W15" s="82"/>
      <c r="X15" s="82"/>
      <c r="Y15" s="82"/>
      <c r="Z15" s="82"/>
      <c r="AA15" s="82"/>
      <c r="AB15" s="82"/>
      <c r="AC15" s="82"/>
      <c r="AD15" s="82"/>
      <c r="AE15" s="82"/>
      <c r="AF15" s="82"/>
      <c r="AG15" s="82"/>
      <c r="AH15" s="100"/>
      <c r="AI15" s="55"/>
    </row>
    <row r="16" spans="1:35" ht="15.6">
      <c r="A16" s="61" t="s">
        <v>49</v>
      </c>
      <c r="B16" s="61"/>
      <c r="C16" s="82"/>
      <c r="D16" s="82"/>
      <c r="E16" s="82"/>
      <c r="F16" s="82"/>
      <c r="G16" s="82"/>
      <c r="H16" s="82"/>
      <c r="I16" s="82"/>
      <c r="J16" s="82"/>
      <c r="K16" s="82"/>
      <c r="L16" s="82"/>
      <c r="M16" s="82"/>
      <c r="N16" s="82"/>
      <c r="O16" s="82"/>
      <c r="P16" s="82"/>
      <c r="Q16" s="82"/>
      <c r="R16" s="82"/>
      <c r="S16" s="82"/>
      <c r="T16" s="82"/>
      <c r="U16" s="82"/>
      <c r="V16" s="82"/>
      <c r="W16" s="82"/>
      <c r="X16" s="82"/>
      <c r="Y16" s="82"/>
      <c r="Z16" s="82"/>
      <c r="AA16" s="82"/>
      <c r="AB16" s="82"/>
      <c r="AC16" s="82"/>
      <c r="AD16" s="82"/>
      <c r="AE16" s="82"/>
      <c r="AF16" s="82"/>
      <c r="AG16" s="82"/>
      <c r="AH16" s="100"/>
      <c r="AI16" s="55"/>
    </row>
    <row r="17" spans="1:35" ht="15.6">
      <c r="A17" s="61" t="s">
        <v>50</v>
      </c>
      <c r="B17" s="61"/>
      <c r="C17" s="82"/>
      <c r="D17" s="82"/>
      <c r="E17" s="82"/>
      <c r="F17" s="82"/>
      <c r="G17" s="82"/>
      <c r="H17" s="82"/>
      <c r="I17" s="82"/>
      <c r="J17" s="82"/>
      <c r="K17" s="82"/>
      <c r="L17" s="82"/>
      <c r="M17" s="82"/>
      <c r="N17" s="82"/>
      <c r="O17" s="82"/>
      <c r="P17" s="82"/>
      <c r="Q17" s="82"/>
      <c r="R17" s="82"/>
      <c r="S17" s="82"/>
      <c r="T17" s="82"/>
      <c r="U17" s="82"/>
      <c r="V17" s="82"/>
      <c r="W17" s="82"/>
      <c r="X17" s="82"/>
      <c r="Y17" s="82"/>
      <c r="Z17" s="82"/>
      <c r="AA17" s="82"/>
      <c r="AB17" s="82"/>
      <c r="AC17" s="82"/>
      <c r="AD17" s="82"/>
      <c r="AE17" s="82"/>
      <c r="AF17" s="82"/>
      <c r="AG17" s="82"/>
      <c r="AH17" s="100"/>
      <c r="AI17" s="55"/>
    </row>
    <row r="18" spans="1:35" ht="15.6">
      <c r="A18" s="61"/>
      <c r="B18" s="61"/>
      <c r="C18" s="82"/>
      <c r="D18" s="82"/>
      <c r="E18" s="82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82"/>
      <c r="R18" s="82"/>
      <c r="S18" s="82"/>
      <c r="T18" s="82"/>
      <c r="U18" s="82"/>
      <c r="V18" s="82"/>
      <c r="W18" s="82"/>
      <c r="X18" s="82"/>
      <c r="Y18" s="82"/>
      <c r="Z18" s="82"/>
      <c r="AA18" s="82"/>
      <c r="AB18" s="82"/>
      <c r="AC18" s="82"/>
      <c r="AD18" s="82"/>
      <c r="AE18" s="82"/>
      <c r="AF18" s="82"/>
      <c r="AG18" s="82"/>
      <c r="AH18" s="100"/>
      <c r="AI18" s="55"/>
    </row>
    <row r="19" spans="1:35" ht="15.6">
      <c r="A19" s="64"/>
      <c r="B19" s="65">
        <v>-300</v>
      </c>
      <c r="C19" s="83"/>
      <c r="D19" s="83"/>
      <c r="E19" s="83"/>
      <c r="F19" s="83"/>
      <c r="G19" s="83"/>
      <c r="H19" s="83"/>
      <c r="I19" s="83"/>
      <c r="J19" s="83"/>
      <c r="K19" s="83"/>
      <c r="L19" s="83"/>
      <c r="M19" s="83"/>
      <c r="N19" s="83"/>
      <c r="O19" s="83"/>
      <c r="P19" s="83"/>
      <c r="Q19" s="83"/>
      <c r="R19" s="83"/>
      <c r="S19" s="83"/>
      <c r="T19" s="83"/>
      <c r="U19" s="83"/>
      <c r="V19" s="83"/>
      <c r="W19" s="83"/>
      <c r="X19" s="83"/>
      <c r="Y19" s="83"/>
      <c r="Z19" s="83"/>
      <c r="AA19" s="83"/>
      <c r="AB19" s="83"/>
      <c r="AC19" s="83"/>
      <c r="AD19" s="83"/>
      <c r="AE19" s="83"/>
      <c r="AF19" s="83"/>
      <c r="AG19" s="83"/>
      <c r="AH19" s="100"/>
      <c r="AI19" s="55"/>
    </row>
    <row r="20" spans="1:35" ht="15.6">
      <c r="A20" s="64"/>
      <c r="B20" s="65"/>
      <c r="C20" s="83"/>
      <c r="D20" s="83"/>
      <c r="E20" s="83"/>
      <c r="F20" s="83"/>
      <c r="G20" s="83"/>
      <c r="H20" s="83"/>
      <c r="I20" s="83"/>
      <c r="J20" s="83"/>
      <c r="K20" s="83"/>
      <c r="L20" s="83"/>
      <c r="M20" s="83"/>
      <c r="N20" s="83"/>
      <c r="O20" s="83"/>
      <c r="P20" s="83"/>
      <c r="Q20" s="83"/>
      <c r="R20" s="83"/>
      <c r="S20" s="83"/>
      <c r="T20" s="83"/>
      <c r="U20" s="83"/>
      <c r="V20" s="83"/>
      <c r="W20" s="83"/>
      <c r="X20" s="83"/>
      <c r="Y20" s="83"/>
      <c r="Z20" s="83"/>
      <c r="AA20" s="83"/>
      <c r="AB20" s="83"/>
      <c r="AC20" s="83"/>
      <c r="AD20" s="83"/>
      <c r="AE20" s="83"/>
      <c r="AF20" s="83"/>
      <c r="AG20" s="83"/>
      <c r="AH20" s="100"/>
      <c r="AI20" s="55"/>
    </row>
    <row r="21" spans="1:35" ht="15.6">
      <c r="A21" s="64"/>
      <c r="B21" s="65"/>
      <c r="C21" s="83">
        <f t="shared" ref="C21:AG21" si="0">IF(C6=0,1,0)</f>
        <v>0</v>
      </c>
      <c r="D21" s="83">
        <f t="shared" si="0"/>
        <v>0</v>
      </c>
      <c r="E21" s="83">
        <f t="shared" si="0"/>
        <v>0</v>
      </c>
      <c r="F21" s="83">
        <f t="shared" si="0"/>
        <v>0</v>
      </c>
      <c r="G21" s="83">
        <f t="shared" si="0"/>
        <v>1</v>
      </c>
      <c r="H21" s="83">
        <f t="shared" si="0"/>
        <v>0</v>
      </c>
      <c r="I21" s="83">
        <f t="shared" si="0"/>
        <v>0</v>
      </c>
      <c r="J21" s="83">
        <f t="shared" si="0"/>
        <v>1</v>
      </c>
      <c r="K21" s="83">
        <f t="shared" si="0"/>
        <v>0</v>
      </c>
      <c r="L21" s="83">
        <f t="shared" si="0"/>
        <v>1</v>
      </c>
      <c r="M21" s="83">
        <f t="shared" si="0"/>
        <v>0</v>
      </c>
      <c r="N21" s="83">
        <f t="shared" si="0"/>
        <v>0</v>
      </c>
      <c r="O21" s="83">
        <f t="shared" si="0"/>
        <v>1</v>
      </c>
      <c r="P21" s="83">
        <f t="shared" si="0"/>
        <v>0</v>
      </c>
      <c r="Q21" s="83">
        <f t="shared" si="0"/>
        <v>0</v>
      </c>
      <c r="R21" s="83">
        <f t="shared" si="0"/>
        <v>0</v>
      </c>
      <c r="S21" s="83">
        <f t="shared" si="0"/>
        <v>0</v>
      </c>
      <c r="T21" s="83">
        <f t="shared" si="0"/>
        <v>0</v>
      </c>
      <c r="U21" s="83">
        <f t="shared" si="0"/>
        <v>0</v>
      </c>
      <c r="V21" s="83">
        <f t="shared" si="0"/>
        <v>0</v>
      </c>
      <c r="W21" s="83">
        <f t="shared" si="0"/>
        <v>0</v>
      </c>
      <c r="X21" s="83">
        <f t="shared" si="0"/>
        <v>0</v>
      </c>
      <c r="Y21" s="83">
        <f t="shared" si="0"/>
        <v>0</v>
      </c>
      <c r="Z21" s="83">
        <f t="shared" si="0"/>
        <v>0</v>
      </c>
      <c r="AA21" s="83">
        <f t="shared" si="0"/>
        <v>0</v>
      </c>
      <c r="AB21" s="83">
        <f t="shared" si="0"/>
        <v>0</v>
      </c>
      <c r="AC21" s="83">
        <f t="shared" si="0"/>
        <v>0</v>
      </c>
      <c r="AD21" s="83">
        <f t="shared" si="0"/>
        <v>0</v>
      </c>
      <c r="AE21" s="83">
        <f t="shared" si="0"/>
        <v>0</v>
      </c>
      <c r="AF21" s="83">
        <f t="shared" si="0"/>
        <v>0</v>
      </c>
      <c r="AG21" s="83">
        <f t="shared" si="0"/>
        <v>0</v>
      </c>
      <c r="AH21" s="100"/>
      <c r="AI21" s="55"/>
    </row>
    <row r="22" spans="1:35" ht="15.6">
      <c r="A22" s="102" t="s">
        <v>51</v>
      </c>
      <c r="B22" s="103"/>
      <c r="C22" s="103"/>
      <c r="D22" s="103"/>
      <c r="E22" s="103"/>
      <c r="F22" s="103"/>
      <c r="G22" s="103"/>
      <c r="H22" s="103"/>
      <c r="I22" s="103"/>
      <c r="J22" s="103"/>
      <c r="K22" s="103"/>
      <c r="L22" s="103"/>
      <c r="M22" s="103"/>
      <c r="N22" s="103"/>
      <c r="O22" s="103"/>
      <c r="P22" s="103"/>
      <c r="Q22" s="103"/>
      <c r="R22" s="103"/>
      <c r="S22" s="103"/>
      <c r="T22" s="103"/>
      <c r="U22" s="103"/>
      <c r="V22" s="103"/>
      <c r="W22" s="103"/>
      <c r="X22" s="103"/>
      <c r="Y22" s="103"/>
      <c r="Z22" s="103"/>
      <c r="AA22" s="103"/>
      <c r="AB22" s="103"/>
      <c r="AC22" s="103"/>
      <c r="AD22" s="103"/>
      <c r="AE22" s="103"/>
      <c r="AF22" s="103"/>
      <c r="AG22" s="104"/>
      <c r="AH22" s="101"/>
      <c r="AI22" s="55"/>
    </row>
    <row r="23" spans="1:35" ht="15.6">
      <c r="A23" s="56" t="str">
        <f t="shared" ref="A23:B38" si="1">A6</f>
        <v>Оклад</v>
      </c>
      <c r="B23" s="66">
        <f t="shared" si="1"/>
        <v>1000</v>
      </c>
      <c r="C23" s="84">
        <f t="shared" ref="C23:AG23" si="2">C6*$B$23</f>
        <v>1000</v>
      </c>
      <c r="D23" s="84">
        <f t="shared" si="2"/>
        <v>1000</v>
      </c>
      <c r="E23" s="84">
        <f t="shared" si="2"/>
        <v>1000</v>
      </c>
      <c r="F23" s="84">
        <f t="shared" si="2"/>
        <v>1000</v>
      </c>
      <c r="G23" s="84">
        <f t="shared" si="2"/>
        <v>0</v>
      </c>
      <c r="H23" s="84">
        <f t="shared" si="2"/>
        <v>1000</v>
      </c>
      <c r="I23" s="84">
        <f t="shared" si="2"/>
        <v>1000</v>
      </c>
      <c r="J23" s="84">
        <f t="shared" si="2"/>
        <v>0</v>
      </c>
      <c r="K23" s="84">
        <f t="shared" si="2"/>
        <v>1000</v>
      </c>
      <c r="L23" s="84">
        <f t="shared" si="2"/>
        <v>0</v>
      </c>
      <c r="M23" s="84">
        <f t="shared" si="2"/>
        <v>1000</v>
      </c>
      <c r="N23" s="84">
        <f t="shared" si="2"/>
        <v>1000</v>
      </c>
      <c r="O23" s="84">
        <f t="shared" si="2"/>
        <v>0</v>
      </c>
      <c r="P23" s="84">
        <f t="shared" si="2"/>
        <v>1000</v>
      </c>
      <c r="Q23" s="84">
        <f t="shared" si="2"/>
        <v>1000</v>
      </c>
      <c r="R23" s="84">
        <f t="shared" si="2"/>
        <v>1000</v>
      </c>
      <c r="S23" s="84">
        <f t="shared" si="2"/>
        <v>1000</v>
      </c>
      <c r="T23" s="84">
        <f t="shared" si="2"/>
        <v>1000</v>
      </c>
      <c r="U23" s="84">
        <f t="shared" si="2"/>
        <v>1000</v>
      </c>
      <c r="V23" s="84">
        <f t="shared" si="2"/>
        <v>1000</v>
      </c>
      <c r="W23" s="84">
        <f t="shared" si="2"/>
        <v>1000</v>
      </c>
      <c r="X23" s="84">
        <f t="shared" si="2"/>
        <v>1000</v>
      </c>
      <c r="Y23" s="84">
        <f t="shared" si="2"/>
        <v>1000</v>
      </c>
      <c r="Z23" s="84">
        <f t="shared" si="2"/>
        <v>1000</v>
      </c>
      <c r="AA23" s="84">
        <f t="shared" si="2"/>
        <v>1000</v>
      </c>
      <c r="AB23" s="84">
        <f t="shared" si="2"/>
        <v>1000</v>
      </c>
      <c r="AC23" s="84">
        <f t="shared" si="2"/>
        <v>1000</v>
      </c>
      <c r="AD23" s="84">
        <f t="shared" si="2"/>
        <v>1000</v>
      </c>
      <c r="AE23" s="84">
        <f t="shared" si="2"/>
        <v>1000</v>
      </c>
      <c r="AF23" s="84">
        <f t="shared" si="2"/>
        <v>1000</v>
      </c>
      <c r="AG23" s="84">
        <f t="shared" si="2"/>
        <v>1000</v>
      </c>
      <c r="AH23" s="68">
        <f>SUM(C23:AG23)</f>
        <v>27000</v>
      </c>
      <c r="AI23" s="55"/>
    </row>
    <row r="24" spans="1:35" ht="15.6">
      <c r="A24" s="56" t="str">
        <f t="shared" si="1"/>
        <v>Кол-во детей отмеченных в срм</v>
      </c>
      <c r="B24" s="67">
        <f t="shared" si="1"/>
        <v>30</v>
      </c>
      <c r="C24" s="84">
        <f t="shared" ref="C24:AG24" si="3">C7*$B$24</f>
        <v>1200</v>
      </c>
      <c r="D24" s="84">
        <f t="shared" si="3"/>
        <v>750</v>
      </c>
      <c r="E24" s="84">
        <f t="shared" si="3"/>
        <v>900</v>
      </c>
      <c r="F24" s="84">
        <f t="shared" si="3"/>
        <v>30</v>
      </c>
      <c r="G24" s="84">
        <f t="shared" si="3"/>
        <v>30</v>
      </c>
      <c r="H24" s="84">
        <f t="shared" si="3"/>
        <v>30</v>
      </c>
      <c r="I24" s="84">
        <f t="shared" si="3"/>
        <v>30</v>
      </c>
      <c r="J24" s="84">
        <f t="shared" si="3"/>
        <v>30</v>
      </c>
      <c r="K24" s="84">
        <f t="shared" si="3"/>
        <v>30</v>
      </c>
      <c r="L24" s="84">
        <f t="shared" si="3"/>
        <v>30</v>
      </c>
      <c r="M24" s="84">
        <f t="shared" si="3"/>
        <v>30</v>
      </c>
      <c r="N24" s="84">
        <f t="shared" si="3"/>
        <v>30</v>
      </c>
      <c r="O24" s="84">
        <f t="shared" si="3"/>
        <v>0</v>
      </c>
      <c r="P24" s="84">
        <f t="shared" si="3"/>
        <v>30</v>
      </c>
      <c r="Q24" s="84">
        <f t="shared" si="3"/>
        <v>30</v>
      </c>
      <c r="R24" s="84">
        <f t="shared" si="3"/>
        <v>30</v>
      </c>
      <c r="S24" s="84">
        <f t="shared" si="3"/>
        <v>30</v>
      </c>
      <c r="T24" s="84">
        <f t="shared" si="3"/>
        <v>30</v>
      </c>
      <c r="U24" s="84">
        <f t="shared" si="3"/>
        <v>30</v>
      </c>
      <c r="V24" s="84">
        <f t="shared" si="3"/>
        <v>30</v>
      </c>
      <c r="W24" s="84">
        <f t="shared" si="3"/>
        <v>30</v>
      </c>
      <c r="X24" s="84">
        <f t="shared" si="3"/>
        <v>30</v>
      </c>
      <c r="Y24" s="84">
        <f t="shared" si="3"/>
        <v>30</v>
      </c>
      <c r="Z24" s="84">
        <f t="shared" si="3"/>
        <v>30</v>
      </c>
      <c r="AA24" s="84">
        <f t="shared" si="3"/>
        <v>30</v>
      </c>
      <c r="AB24" s="84">
        <f t="shared" si="3"/>
        <v>30</v>
      </c>
      <c r="AC24" s="84">
        <f t="shared" si="3"/>
        <v>30</v>
      </c>
      <c r="AD24" s="84">
        <f t="shared" si="3"/>
        <v>30</v>
      </c>
      <c r="AE24" s="84">
        <f t="shared" si="3"/>
        <v>30</v>
      </c>
      <c r="AF24" s="84">
        <f t="shared" si="3"/>
        <v>30</v>
      </c>
      <c r="AG24" s="84">
        <f t="shared" si="3"/>
        <v>30</v>
      </c>
      <c r="AH24" s="68">
        <f>SUM(C24:AG24)</f>
        <v>3660</v>
      </c>
      <c r="AI24" s="55"/>
    </row>
    <row r="25" spans="1:35" ht="15.6">
      <c r="A25" s="69" t="str">
        <f t="shared" si="1"/>
        <v>Запись на пробное занятие</v>
      </c>
      <c r="B25" s="67">
        <f t="shared" si="1"/>
        <v>300</v>
      </c>
      <c r="C25" s="84">
        <f t="shared" ref="C25:AG25" si="4">C8*$B$25</f>
        <v>0</v>
      </c>
      <c r="D25" s="84">
        <f t="shared" si="4"/>
        <v>0</v>
      </c>
      <c r="E25" s="84">
        <f t="shared" si="4"/>
        <v>300</v>
      </c>
      <c r="F25" s="84">
        <f t="shared" si="4"/>
        <v>0</v>
      </c>
      <c r="G25" s="84">
        <f t="shared" si="4"/>
        <v>0</v>
      </c>
      <c r="H25" s="84">
        <f t="shared" si="4"/>
        <v>0</v>
      </c>
      <c r="I25" s="84">
        <f t="shared" si="4"/>
        <v>0</v>
      </c>
      <c r="J25" s="84">
        <f t="shared" si="4"/>
        <v>0</v>
      </c>
      <c r="K25" s="84">
        <f t="shared" si="4"/>
        <v>0</v>
      </c>
      <c r="L25" s="84">
        <f t="shared" si="4"/>
        <v>0</v>
      </c>
      <c r="M25" s="84">
        <f t="shared" si="4"/>
        <v>0</v>
      </c>
      <c r="N25" s="84">
        <f t="shared" si="4"/>
        <v>0</v>
      </c>
      <c r="O25" s="84">
        <f t="shared" si="4"/>
        <v>0</v>
      </c>
      <c r="P25" s="84">
        <f t="shared" si="4"/>
        <v>0</v>
      </c>
      <c r="Q25" s="84">
        <f t="shared" si="4"/>
        <v>0</v>
      </c>
      <c r="R25" s="84">
        <f t="shared" si="4"/>
        <v>0</v>
      </c>
      <c r="S25" s="84">
        <f t="shared" si="4"/>
        <v>0</v>
      </c>
      <c r="T25" s="84">
        <f t="shared" si="4"/>
        <v>0</v>
      </c>
      <c r="U25" s="84">
        <f t="shared" si="4"/>
        <v>0</v>
      </c>
      <c r="V25" s="84">
        <f t="shared" si="4"/>
        <v>0</v>
      </c>
      <c r="W25" s="84">
        <f t="shared" si="4"/>
        <v>0</v>
      </c>
      <c r="X25" s="84">
        <f t="shared" si="4"/>
        <v>0</v>
      </c>
      <c r="Y25" s="84">
        <f t="shared" si="4"/>
        <v>0</v>
      </c>
      <c r="Z25" s="84">
        <f t="shared" si="4"/>
        <v>0</v>
      </c>
      <c r="AA25" s="84">
        <f t="shared" si="4"/>
        <v>0</v>
      </c>
      <c r="AB25" s="84">
        <f t="shared" si="4"/>
        <v>0</v>
      </c>
      <c r="AC25" s="84">
        <f t="shared" si="4"/>
        <v>0</v>
      </c>
      <c r="AD25" s="84">
        <f t="shared" si="4"/>
        <v>0</v>
      </c>
      <c r="AE25" s="84">
        <f t="shared" si="4"/>
        <v>0</v>
      </c>
      <c r="AF25" s="84">
        <f t="shared" si="4"/>
        <v>0</v>
      </c>
      <c r="AG25" s="84">
        <f t="shared" si="4"/>
        <v>0</v>
      </c>
      <c r="AH25" s="68">
        <v>1000</v>
      </c>
      <c r="AI25" s="55"/>
    </row>
    <row r="26" spans="1:35" ht="15.6">
      <c r="A26" s="56" t="str">
        <f t="shared" si="1"/>
        <v>Абонемент продленка новый</v>
      </c>
      <c r="B26" s="67">
        <f t="shared" si="1"/>
        <v>500</v>
      </c>
      <c r="C26" s="84">
        <f t="shared" ref="C26:AG26" si="5">C9*$B$26</f>
        <v>0</v>
      </c>
      <c r="D26" s="84">
        <f t="shared" si="5"/>
        <v>0</v>
      </c>
      <c r="E26" s="84">
        <f t="shared" si="5"/>
        <v>0</v>
      </c>
      <c r="F26" s="84">
        <f t="shared" si="5"/>
        <v>0</v>
      </c>
      <c r="G26" s="84">
        <f t="shared" si="5"/>
        <v>0</v>
      </c>
      <c r="H26" s="84">
        <f t="shared" si="5"/>
        <v>0</v>
      </c>
      <c r="I26" s="84">
        <f t="shared" si="5"/>
        <v>0</v>
      </c>
      <c r="J26" s="84">
        <f t="shared" si="5"/>
        <v>0</v>
      </c>
      <c r="K26" s="84">
        <f t="shared" si="5"/>
        <v>0</v>
      </c>
      <c r="L26" s="84">
        <f t="shared" si="5"/>
        <v>0</v>
      </c>
      <c r="M26" s="84">
        <f t="shared" si="5"/>
        <v>0</v>
      </c>
      <c r="N26" s="84">
        <f t="shared" si="5"/>
        <v>0</v>
      </c>
      <c r="O26" s="84">
        <f t="shared" si="5"/>
        <v>0</v>
      </c>
      <c r="P26" s="84">
        <f t="shared" si="5"/>
        <v>0</v>
      </c>
      <c r="Q26" s="84">
        <f t="shared" si="5"/>
        <v>0</v>
      </c>
      <c r="R26" s="84">
        <f t="shared" si="5"/>
        <v>0</v>
      </c>
      <c r="S26" s="84">
        <f t="shared" si="5"/>
        <v>0</v>
      </c>
      <c r="T26" s="84">
        <f t="shared" si="5"/>
        <v>0</v>
      </c>
      <c r="U26" s="84">
        <f t="shared" si="5"/>
        <v>0</v>
      </c>
      <c r="V26" s="84">
        <f t="shared" si="5"/>
        <v>0</v>
      </c>
      <c r="W26" s="84">
        <f t="shared" si="5"/>
        <v>0</v>
      </c>
      <c r="X26" s="84">
        <f t="shared" si="5"/>
        <v>0</v>
      </c>
      <c r="Y26" s="84">
        <f t="shared" si="5"/>
        <v>0</v>
      </c>
      <c r="Z26" s="84">
        <f t="shared" si="5"/>
        <v>0</v>
      </c>
      <c r="AA26" s="84">
        <f t="shared" si="5"/>
        <v>0</v>
      </c>
      <c r="AB26" s="84">
        <f t="shared" si="5"/>
        <v>0</v>
      </c>
      <c r="AC26" s="84">
        <f t="shared" si="5"/>
        <v>0</v>
      </c>
      <c r="AD26" s="84">
        <f t="shared" si="5"/>
        <v>0</v>
      </c>
      <c r="AE26" s="84">
        <f t="shared" si="5"/>
        <v>0</v>
      </c>
      <c r="AF26" s="84">
        <f t="shared" si="5"/>
        <v>0</v>
      </c>
      <c r="AG26" s="84">
        <f t="shared" si="5"/>
        <v>0</v>
      </c>
      <c r="AH26" s="68">
        <f>SUM(C26:AG26)</f>
        <v>0</v>
      </c>
      <c r="AI26" s="55"/>
    </row>
    <row r="27" spans="1:35" ht="15.6">
      <c r="A27" s="56" t="str">
        <f t="shared" si="1"/>
        <v>Абонемент подготовка к шк новый</v>
      </c>
      <c r="B27" s="67">
        <f t="shared" si="1"/>
        <v>300</v>
      </c>
      <c r="C27" s="84">
        <f t="shared" ref="C27:AG27" si="6">C10*$B$27</f>
        <v>0</v>
      </c>
      <c r="D27" s="84">
        <f t="shared" si="6"/>
        <v>300</v>
      </c>
      <c r="E27" s="84">
        <f t="shared" si="6"/>
        <v>0</v>
      </c>
      <c r="F27" s="84">
        <f t="shared" si="6"/>
        <v>0</v>
      </c>
      <c r="G27" s="84">
        <f t="shared" si="6"/>
        <v>0</v>
      </c>
      <c r="H27" s="84">
        <f t="shared" si="6"/>
        <v>0</v>
      </c>
      <c r="I27" s="84">
        <f t="shared" si="6"/>
        <v>0</v>
      </c>
      <c r="J27" s="84">
        <f t="shared" si="6"/>
        <v>0</v>
      </c>
      <c r="K27" s="84">
        <f t="shared" si="6"/>
        <v>0</v>
      </c>
      <c r="L27" s="84">
        <f t="shared" si="6"/>
        <v>0</v>
      </c>
      <c r="M27" s="84">
        <f t="shared" si="6"/>
        <v>0</v>
      </c>
      <c r="N27" s="84">
        <f t="shared" si="6"/>
        <v>0</v>
      </c>
      <c r="O27" s="84">
        <f t="shared" si="6"/>
        <v>0</v>
      </c>
      <c r="P27" s="84">
        <f t="shared" si="6"/>
        <v>0</v>
      </c>
      <c r="Q27" s="84">
        <f t="shared" si="6"/>
        <v>0</v>
      </c>
      <c r="R27" s="84">
        <f t="shared" si="6"/>
        <v>0</v>
      </c>
      <c r="S27" s="84">
        <f t="shared" si="6"/>
        <v>0</v>
      </c>
      <c r="T27" s="84">
        <f t="shared" si="6"/>
        <v>0</v>
      </c>
      <c r="U27" s="84">
        <f t="shared" si="6"/>
        <v>0</v>
      </c>
      <c r="V27" s="84">
        <f t="shared" si="6"/>
        <v>0</v>
      </c>
      <c r="W27" s="84">
        <f t="shared" si="6"/>
        <v>0</v>
      </c>
      <c r="X27" s="84">
        <f t="shared" si="6"/>
        <v>0</v>
      </c>
      <c r="Y27" s="84">
        <f t="shared" si="6"/>
        <v>0</v>
      </c>
      <c r="Z27" s="84">
        <f t="shared" si="6"/>
        <v>0</v>
      </c>
      <c r="AA27" s="84">
        <f t="shared" si="6"/>
        <v>0</v>
      </c>
      <c r="AB27" s="84">
        <f t="shared" si="6"/>
        <v>0</v>
      </c>
      <c r="AC27" s="84">
        <f t="shared" si="6"/>
        <v>0</v>
      </c>
      <c r="AD27" s="84">
        <f t="shared" si="6"/>
        <v>0</v>
      </c>
      <c r="AE27" s="84">
        <f t="shared" si="6"/>
        <v>0</v>
      </c>
      <c r="AF27" s="84">
        <f t="shared" si="6"/>
        <v>0</v>
      </c>
      <c r="AG27" s="84">
        <f t="shared" si="6"/>
        <v>0</v>
      </c>
      <c r="AH27" s="68">
        <f>SUM(C27:AG27)</f>
        <v>300</v>
      </c>
      <c r="AI27" s="55"/>
    </row>
    <row r="28" spans="1:35" ht="15.6">
      <c r="A28" s="56" t="str">
        <f t="shared" si="1"/>
        <v>Пост в соц сетях</v>
      </c>
      <c r="B28" s="66">
        <f t="shared" si="1"/>
        <v>50</v>
      </c>
      <c r="C28" s="84">
        <f>C11*$B$28</f>
        <v>0</v>
      </c>
      <c r="D28" s="84">
        <f t="shared" ref="D28:AG28" si="7">IF(D15&lt;20,D11*500,D11*300)</f>
        <v>0</v>
      </c>
      <c r="E28" s="84">
        <f t="shared" si="7"/>
        <v>1000</v>
      </c>
      <c r="F28" s="84">
        <f t="shared" si="7"/>
        <v>0</v>
      </c>
      <c r="G28" s="84">
        <f t="shared" si="7"/>
        <v>0</v>
      </c>
      <c r="H28" s="84">
        <f t="shared" si="7"/>
        <v>0</v>
      </c>
      <c r="I28" s="84">
        <f t="shared" si="7"/>
        <v>0</v>
      </c>
      <c r="J28" s="84">
        <f t="shared" si="7"/>
        <v>0</v>
      </c>
      <c r="K28" s="84">
        <f t="shared" si="7"/>
        <v>0</v>
      </c>
      <c r="L28" s="84">
        <f t="shared" si="7"/>
        <v>0</v>
      </c>
      <c r="M28" s="84">
        <f t="shared" si="7"/>
        <v>0</v>
      </c>
      <c r="N28" s="84">
        <f t="shared" si="7"/>
        <v>0</v>
      </c>
      <c r="O28" s="84">
        <f t="shared" si="7"/>
        <v>0</v>
      </c>
      <c r="P28" s="84">
        <f t="shared" si="7"/>
        <v>0</v>
      </c>
      <c r="Q28" s="84">
        <f t="shared" si="7"/>
        <v>0</v>
      </c>
      <c r="R28" s="84">
        <f t="shared" si="7"/>
        <v>0</v>
      </c>
      <c r="S28" s="84">
        <f t="shared" si="7"/>
        <v>0</v>
      </c>
      <c r="T28" s="84">
        <f t="shared" si="7"/>
        <v>0</v>
      </c>
      <c r="U28" s="84">
        <f t="shared" si="7"/>
        <v>0</v>
      </c>
      <c r="V28" s="84">
        <f t="shared" si="7"/>
        <v>0</v>
      </c>
      <c r="W28" s="84">
        <f t="shared" si="7"/>
        <v>0</v>
      </c>
      <c r="X28" s="84">
        <f t="shared" si="7"/>
        <v>0</v>
      </c>
      <c r="Y28" s="84">
        <f t="shared" si="7"/>
        <v>0</v>
      </c>
      <c r="Z28" s="84">
        <f t="shared" si="7"/>
        <v>0</v>
      </c>
      <c r="AA28" s="84">
        <f t="shared" si="7"/>
        <v>0</v>
      </c>
      <c r="AB28" s="84">
        <f t="shared" si="7"/>
        <v>0</v>
      </c>
      <c r="AC28" s="84">
        <f t="shared" si="7"/>
        <v>0</v>
      </c>
      <c r="AD28" s="84">
        <f t="shared" si="7"/>
        <v>0</v>
      </c>
      <c r="AE28" s="84">
        <f t="shared" si="7"/>
        <v>0</v>
      </c>
      <c r="AF28" s="84">
        <f t="shared" si="7"/>
        <v>0</v>
      </c>
      <c r="AG28" s="84">
        <f t="shared" si="7"/>
        <v>0</v>
      </c>
      <c r="AH28" s="68">
        <f t="shared" ref="AH28:AH38" si="8">SUM(C28:AG28)</f>
        <v>1000</v>
      </c>
      <c r="AI28" s="55"/>
    </row>
    <row r="29" spans="1:35" ht="15.6">
      <c r="A29" s="70" t="str">
        <f t="shared" si="1"/>
        <v>Отзыв</v>
      </c>
      <c r="B29" s="66">
        <f t="shared" si="1"/>
        <v>300</v>
      </c>
      <c r="C29" s="84">
        <f t="shared" ref="C29:AG29" si="9">C12*$B$29</f>
        <v>0</v>
      </c>
      <c r="D29" s="84">
        <f t="shared" si="9"/>
        <v>300</v>
      </c>
      <c r="E29" s="84">
        <f t="shared" si="9"/>
        <v>0</v>
      </c>
      <c r="F29" s="84">
        <f t="shared" si="9"/>
        <v>0</v>
      </c>
      <c r="G29" s="84">
        <f t="shared" si="9"/>
        <v>0</v>
      </c>
      <c r="H29" s="84">
        <f t="shared" si="9"/>
        <v>0</v>
      </c>
      <c r="I29" s="84">
        <f t="shared" si="9"/>
        <v>0</v>
      </c>
      <c r="J29" s="84">
        <f t="shared" si="9"/>
        <v>0</v>
      </c>
      <c r="K29" s="84">
        <f t="shared" si="9"/>
        <v>0</v>
      </c>
      <c r="L29" s="84">
        <f t="shared" si="9"/>
        <v>0</v>
      </c>
      <c r="M29" s="84">
        <f t="shared" si="9"/>
        <v>0</v>
      </c>
      <c r="N29" s="84">
        <f t="shared" si="9"/>
        <v>0</v>
      </c>
      <c r="O29" s="84">
        <f t="shared" si="9"/>
        <v>0</v>
      </c>
      <c r="P29" s="84">
        <f t="shared" si="9"/>
        <v>0</v>
      </c>
      <c r="Q29" s="84">
        <f t="shared" si="9"/>
        <v>0</v>
      </c>
      <c r="R29" s="84">
        <f t="shared" si="9"/>
        <v>0</v>
      </c>
      <c r="S29" s="84">
        <f t="shared" si="9"/>
        <v>0</v>
      </c>
      <c r="T29" s="84">
        <f t="shared" si="9"/>
        <v>0</v>
      </c>
      <c r="U29" s="84">
        <f t="shared" si="9"/>
        <v>0</v>
      </c>
      <c r="V29" s="84">
        <f t="shared" si="9"/>
        <v>0</v>
      </c>
      <c r="W29" s="84">
        <f t="shared" si="9"/>
        <v>0</v>
      </c>
      <c r="X29" s="84">
        <f t="shared" si="9"/>
        <v>0</v>
      </c>
      <c r="Y29" s="84">
        <f t="shared" si="9"/>
        <v>0</v>
      </c>
      <c r="Z29" s="84">
        <f t="shared" si="9"/>
        <v>0</v>
      </c>
      <c r="AA29" s="84">
        <f t="shared" si="9"/>
        <v>0</v>
      </c>
      <c r="AB29" s="84">
        <f t="shared" si="9"/>
        <v>0</v>
      </c>
      <c r="AC29" s="84">
        <f t="shared" si="9"/>
        <v>0</v>
      </c>
      <c r="AD29" s="84">
        <f t="shared" si="9"/>
        <v>0</v>
      </c>
      <c r="AE29" s="84">
        <f t="shared" si="9"/>
        <v>0</v>
      </c>
      <c r="AF29" s="84">
        <f t="shared" si="9"/>
        <v>0</v>
      </c>
      <c r="AG29" s="84">
        <f t="shared" si="9"/>
        <v>0</v>
      </c>
      <c r="AH29" s="68">
        <f t="shared" si="8"/>
        <v>300</v>
      </c>
      <c r="AI29" s="55"/>
    </row>
    <row r="30" spans="1:35" ht="15.6">
      <c r="A30" s="69" t="str">
        <f t="shared" si="1"/>
        <v>Продление</v>
      </c>
      <c r="B30" s="67">
        <f t="shared" si="1"/>
        <v>50</v>
      </c>
      <c r="C30" s="84">
        <f t="shared" ref="C30:AG30" si="10">C13*$B$30</f>
        <v>100</v>
      </c>
      <c r="D30" s="84">
        <f t="shared" si="10"/>
        <v>0</v>
      </c>
      <c r="E30" s="84">
        <f t="shared" si="10"/>
        <v>0</v>
      </c>
      <c r="F30" s="84">
        <f t="shared" si="10"/>
        <v>0</v>
      </c>
      <c r="G30" s="84">
        <f t="shared" si="10"/>
        <v>0</v>
      </c>
      <c r="H30" s="84">
        <f t="shared" si="10"/>
        <v>0</v>
      </c>
      <c r="I30" s="84">
        <f t="shared" si="10"/>
        <v>0</v>
      </c>
      <c r="J30" s="84">
        <f t="shared" si="10"/>
        <v>0</v>
      </c>
      <c r="K30" s="84">
        <f t="shared" si="10"/>
        <v>0</v>
      </c>
      <c r="L30" s="84">
        <f t="shared" si="10"/>
        <v>0</v>
      </c>
      <c r="M30" s="84">
        <f t="shared" si="10"/>
        <v>0</v>
      </c>
      <c r="N30" s="84">
        <f t="shared" si="10"/>
        <v>0</v>
      </c>
      <c r="O30" s="84">
        <f t="shared" si="10"/>
        <v>0</v>
      </c>
      <c r="P30" s="84">
        <f t="shared" si="10"/>
        <v>0</v>
      </c>
      <c r="Q30" s="84">
        <f t="shared" si="10"/>
        <v>0</v>
      </c>
      <c r="R30" s="84">
        <f t="shared" si="10"/>
        <v>0</v>
      </c>
      <c r="S30" s="84">
        <f t="shared" si="10"/>
        <v>0</v>
      </c>
      <c r="T30" s="84">
        <f t="shared" si="10"/>
        <v>0</v>
      </c>
      <c r="U30" s="84">
        <f t="shared" si="10"/>
        <v>0</v>
      </c>
      <c r="V30" s="84">
        <f t="shared" si="10"/>
        <v>0</v>
      </c>
      <c r="W30" s="84">
        <f t="shared" si="10"/>
        <v>0</v>
      </c>
      <c r="X30" s="84">
        <f t="shared" si="10"/>
        <v>0</v>
      </c>
      <c r="Y30" s="84">
        <f t="shared" si="10"/>
        <v>0</v>
      </c>
      <c r="Z30" s="84">
        <f t="shared" si="10"/>
        <v>0</v>
      </c>
      <c r="AA30" s="84">
        <f t="shared" si="10"/>
        <v>0</v>
      </c>
      <c r="AB30" s="84">
        <f t="shared" si="10"/>
        <v>0</v>
      </c>
      <c r="AC30" s="84">
        <f t="shared" si="10"/>
        <v>0</v>
      </c>
      <c r="AD30" s="84">
        <f t="shared" si="10"/>
        <v>0</v>
      </c>
      <c r="AE30" s="84">
        <f t="shared" si="10"/>
        <v>0</v>
      </c>
      <c r="AF30" s="84">
        <f t="shared" si="10"/>
        <v>0</v>
      </c>
      <c r="AG30" s="84">
        <f t="shared" si="10"/>
        <v>0</v>
      </c>
      <c r="AH30" s="68">
        <f t="shared" si="8"/>
        <v>100</v>
      </c>
      <c r="AI30" s="55"/>
    </row>
    <row r="31" spans="1:35" ht="15.6">
      <c r="A31" s="69" t="str">
        <f t="shared" si="1"/>
        <v>Поздравление с днем рождения</v>
      </c>
      <c r="B31" s="71">
        <f t="shared" si="1"/>
        <v>50</v>
      </c>
      <c r="C31" s="84">
        <f t="shared" ref="C31:AG31" si="11">C14*$B$31</f>
        <v>0</v>
      </c>
      <c r="D31" s="84">
        <f t="shared" si="11"/>
        <v>0</v>
      </c>
      <c r="E31" s="84">
        <f t="shared" si="11"/>
        <v>0</v>
      </c>
      <c r="F31" s="84">
        <f t="shared" si="11"/>
        <v>0</v>
      </c>
      <c r="G31" s="84">
        <f t="shared" si="11"/>
        <v>0</v>
      </c>
      <c r="H31" s="84">
        <f t="shared" si="11"/>
        <v>0</v>
      </c>
      <c r="I31" s="84">
        <f t="shared" si="11"/>
        <v>0</v>
      </c>
      <c r="J31" s="84">
        <f t="shared" si="11"/>
        <v>0</v>
      </c>
      <c r="K31" s="84">
        <f t="shared" si="11"/>
        <v>0</v>
      </c>
      <c r="L31" s="84">
        <f t="shared" si="11"/>
        <v>0</v>
      </c>
      <c r="M31" s="84">
        <f t="shared" si="11"/>
        <v>0</v>
      </c>
      <c r="N31" s="84">
        <f t="shared" si="11"/>
        <v>0</v>
      </c>
      <c r="O31" s="84">
        <f t="shared" si="11"/>
        <v>0</v>
      </c>
      <c r="P31" s="84">
        <f t="shared" si="11"/>
        <v>0</v>
      </c>
      <c r="Q31" s="84">
        <f t="shared" si="11"/>
        <v>0</v>
      </c>
      <c r="R31" s="84">
        <f t="shared" si="11"/>
        <v>0</v>
      </c>
      <c r="S31" s="84">
        <f t="shared" si="11"/>
        <v>0</v>
      </c>
      <c r="T31" s="84">
        <f t="shared" si="11"/>
        <v>0</v>
      </c>
      <c r="U31" s="84">
        <f t="shared" si="11"/>
        <v>0</v>
      </c>
      <c r="V31" s="84">
        <f t="shared" si="11"/>
        <v>0</v>
      </c>
      <c r="W31" s="84">
        <f t="shared" si="11"/>
        <v>0</v>
      </c>
      <c r="X31" s="84">
        <f t="shared" si="11"/>
        <v>0</v>
      </c>
      <c r="Y31" s="84">
        <f t="shared" si="11"/>
        <v>0</v>
      </c>
      <c r="Z31" s="84">
        <f t="shared" si="11"/>
        <v>0</v>
      </c>
      <c r="AA31" s="84">
        <f t="shared" si="11"/>
        <v>0</v>
      </c>
      <c r="AB31" s="84">
        <f t="shared" si="11"/>
        <v>0</v>
      </c>
      <c r="AC31" s="84">
        <f t="shared" si="11"/>
        <v>0</v>
      </c>
      <c r="AD31" s="84">
        <f t="shared" si="11"/>
        <v>0</v>
      </c>
      <c r="AE31" s="84">
        <f t="shared" si="11"/>
        <v>0</v>
      </c>
      <c r="AF31" s="84">
        <f t="shared" si="11"/>
        <v>0</v>
      </c>
      <c r="AG31" s="84">
        <f t="shared" si="11"/>
        <v>0</v>
      </c>
      <c r="AH31" s="68">
        <f t="shared" si="8"/>
        <v>0</v>
      </c>
      <c r="AI31" s="55"/>
    </row>
    <row r="32" spans="1:35" ht="15.6">
      <c r="A32" s="69" t="str">
        <f t="shared" si="1"/>
        <v>Печать учебников</v>
      </c>
      <c r="B32" s="72">
        <f t="shared" si="1"/>
        <v>0</v>
      </c>
      <c r="C32" s="84">
        <f t="shared" ref="C32:AG32" si="12">C15*$B$32</f>
        <v>0</v>
      </c>
      <c r="D32" s="84">
        <f t="shared" si="12"/>
        <v>0</v>
      </c>
      <c r="E32" s="84">
        <f t="shared" si="12"/>
        <v>0</v>
      </c>
      <c r="F32" s="84">
        <f t="shared" si="12"/>
        <v>0</v>
      </c>
      <c r="G32" s="84">
        <f t="shared" si="12"/>
        <v>0</v>
      </c>
      <c r="H32" s="84">
        <f t="shared" si="12"/>
        <v>0</v>
      </c>
      <c r="I32" s="84">
        <f t="shared" si="12"/>
        <v>0</v>
      </c>
      <c r="J32" s="84">
        <f t="shared" si="12"/>
        <v>0</v>
      </c>
      <c r="K32" s="84">
        <f t="shared" si="12"/>
        <v>0</v>
      </c>
      <c r="L32" s="84">
        <f t="shared" si="12"/>
        <v>0</v>
      </c>
      <c r="M32" s="84">
        <f t="shared" si="12"/>
        <v>0</v>
      </c>
      <c r="N32" s="84">
        <f t="shared" si="12"/>
        <v>0</v>
      </c>
      <c r="O32" s="84">
        <f t="shared" si="12"/>
        <v>0</v>
      </c>
      <c r="P32" s="84">
        <f t="shared" si="12"/>
        <v>0</v>
      </c>
      <c r="Q32" s="84">
        <f t="shared" si="12"/>
        <v>0</v>
      </c>
      <c r="R32" s="84">
        <f t="shared" si="12"/>
        <v>0</v>
      </c>
      <c r="S32" s="84">
        <f t="shared" si="12"/>
        <v>0</v>
      </c>
      <c r="T32" s="84">
        <f t="shared" si="12"/>
        <v>0</v>
      </c>
      <c r="U32" s="84">
        <f t="shared" si="12"/>
        <v>0</v>
      </c>
      <c r="V32" s="84">
        <f t="shared" si="12"/>
        <v>0</v>
      </c>
      <c r="W32" s="84">
        <f t="shared" si="12"/>
        <v>0</v>
      </c>
      <c r="X32" s="84">
        <f t="shared" si="12"/>
        <v>0</v>
      </c>
      <c r="Y32" s="84">
        <f t="shared" si="12"/>
        <v>0</v>
      </c>
      <c r="Z32" s="84">
        <f t="shared" si="12"/>
        <v>0</v>
      </c>
      <c r="AA32" s="84">
        <f t="shared" si="12"/>
        <v>0</v>
      </c>
      <c r="AB32" s="84">
        <f t="shared" si="12"/>
        <v>0</v>
      </c>
      <c r="AC32" s="84">
        <f t="shared" si="12"/>
        <v>0</v>
      </c>
      <c r="AD32" s="84">
        <f t="shared" si="12"/>
        <v>0</v>
      </c>
      <c r="AE32" s="84">
        <f t="shared" si="12"/>
        <v>0</v>
      </c>
      <c r="AF32" s="84">
        <f t="shared" si="12"/>
        <v>0</v>
      </c>
      <c r="AG32" s="84">
        <f t="shared" si="12"/>
        <v>0</v>
      </c>
      <c r="AH32" s="68">
        <f t="shared" si="8"/>
        <v>0</v>
      </c>
      <c r="AI32" s="55"/>
    </row>
    <row r="33" spans="1:35" ht="15.6">
      <c r="A33" s="69" t="str">
        <f t="shared" si="1"/>
        <v>Ведение каникулярных смен.</v>
      </c>
      <c r="B33" s="71">
        <f t="shared" si="1"/>
        <v>0</v>
      </c>
      <c r="C33" s="84">
        <f t="shared" ref="C33:AG33" si="13">C16*$B$33</f>
        <v>0</v>
      </c>
      <c r="D33" s="84">
        <f t="shared" si="13"/>
        <v>0</v>
      </c>
      <c r="E33" s="84">
        <f t="shared" si="13"/>
        <v>0</v>
      </c>
      <c r="F33" s="84">
        <f t="shared" si="13"/>
        <v>0</v>
      </c>
      <c r="G33" s="84">
        <f t="shared" si="13"/>
        <v>0</v>
      </c>
      <c r="H33" s="84">
        <f t="shared" si="13"/>
        <v>0</v>
      </c>
      <c r="I33" s="84">
        <f t="shared" si="13"/>
        <v>0</v>
      </c>
      <c r="J33" s="84">
        <f t="shared" si="13"/>
        <v>0</v>
      </c>
      <c r="K33" s="84">
        <f t="shared" si="13"/>
        <v>0</v>
      </c>
      <c r="L33" s="84">
        <f t="shared" si="13"/>
        <v>0</v>
      </c>
      <c r="M33" s="84">
        <f t="shared" si="13"/>
        <v>0</v>
      </c>
      <c r="N33" s="84">
        <f t="shared" si="13"/>
        <v>0</v>
      </c>
      <c r="O33" s="84">
        <f t="shared" si="13"/>
        <v>0</v>
      </c>
      <c r="P33" s="84">
        <f t="shared" si="13"/>
        <v>0</v>
      </c>
      <c r="Q33" s="84">
        <f t="shared" si="13"/>
        <v>0</v>
      </c>
      <c r="R33" s="84">
        <f t="shared" si="13"/>
        <v>0</v>
      </c>
      <c r="S33" s="84">
        <f t="shared" si="13"/>
        <v>0</v>
      </c>
      <c r="T33" s="84">
        <f t="shared" si="13"/>
        <v>0</v>
      </c>
      <c r="U33" s="84">
        <f t="shared" si="13"/>
        <v>0</v>
      </c>
      <c r="V33" s="84">
        <f t="shared" si="13"/>
        <v>0</v>
      </c>
      <c r="W33" s="84">
        <f t="shared" si="13"/>
        <v>0</v>
      </c>
      <c r="X33" s="84">
        <f t="shared" si="13"/>
        <v>0</v>
      </c>
      <c r="Y33" s="84">
        <f t="shared" si="13"/>
        <v>0</v>
      </c>
      <c r="Z33" s="84">
        <f t="shared" si="13"/>
        <v>0</v>
      </c>
      <c r="AA33" s="84">
        <f t="shared" si="13"/>
        <v>0</v>
      </c>
      <c r="AB33" s="84">
        <f t="shared" si="13"/>
        <v>0</v>
      </c>
      <c r="AC33" s="84">
        <f t="shared" si="13"/>
        <v>0</v>
      </c>
      <c r="AD33" s="84">
        <f t="shared" si="13"/>
        <v>0</v>
      </c>
      <c r="AE33" s="84">
        <f t="shared" si="13"/>
        <v>0</v>
      </c>
      <c r="AF33" s="84">
        <f t="shared" si="13"/>
        <v>0</v>
      </c>
      <c r="AG33" s="84">
        <f t="shared" si="13"/>
        <v>0</v>
      </c>
      <c r="AH33" s="68">
        <f t="shared" si="8"/>
        <v>0</v>
      </c>
      <c r="AI33" s="55"/>
    </row>
    <row r="34" spans="1:35" ht="15.6">
      <c r="A34" s="69" t="str">
        <f t="shared" si="1"/>
        <v>Подготовка пекламных макетов</v>
      </c>
      <c r="B34" s="71">
        <f t="shared" si="1"/>
        <v>0</v>
      </c>
      <c r="C34" s="84">
        <f t="shared" ref="C34:AG34" si="14">C17*$B$34</f>
        <v>0</v>
      </c>
      <c r="D34" s="84">
        <f t="shared" si="14"/>
        <v>0</v>
      </c>
      <c r="E34" s="84">
        <f t="shared" si="14"/>
        <v>0</v>
      </c>
      <c r="F34" s="84">
        <f t="shared" si="14"/>
        <v>0</v>
      </c>
      <c r="G34" s="84">
        <f t="shared" si="14"/>
        <v>0</v>
      </c>
      <c r="H34" s="84">
        <f t="shared" si="14"/>
        <v>0</v>
      </c>
      <c r="I34" s="84">
        <f t="shared" si="14"/>
        <v>0</v>
      </c>
      <c r="J34" s="84">
        <f t="shared" si="14"/>
        <v>0</v>
      </c>
      <c r="K34" s="84">
        <f t="shared" si="14"/>
        <v>0</v>
      </c>
      <c r="L34" s="84">
        <f t="shared" si="14"/>
        <v>0</v>
      </c>
      <c r="M34" s="84">
        <f t="shared" si="14"/>
        <v>0</v>
      </c>
      <c r="N34" s="84">
        <f t="shared" si="14"/>
        <v>0</v>
      </c>
      <c r="O34" s="84">
        <f t="shared" si="14"/>
        <v>0</v>
      </c>
      <c r="P34" s="84">
        <f t="shared" si="14"/>
        <v>0</v>
      </c>
      <c r="Q34" s="84">
        <f t="shared" si="14"/>
        <v>0</v>
      </c>
      <c r="R34" s="84">
        <f t="shared" si="14"/>
        <v>0</v>
      </c>
      <c r="S34" s="84">
        <f t="shared" si="14"/>
        <v>0</v>
      </c>
      <c r="T34" s="84">
        <f t="shared" si="14"/>
        <v>0</v>
      </c>
      <c r="U34" s="84">
        <f t="shared" si="14"/>
        <v>0</v>
      </c>
      <c r="V34" s="84">
        <f t="shared" si="14"/>
        <v>0</v>
      </c>
      <c r="W34" s="84">
        <f t="shared" si="14"/>
        <v>0</v>
      </c>
      <c r="X34" s="84">
        <f t="shared" si="14"/>
        <v>0</v>
      </c>
      <c r="Y34" s="84">
        <f t="shared" si="14"/>
        <v>0</v>
      </c>
      <c r="Z34" s="84">
        <f t="shared" si="14"/>
        <v>0</v>
      </c>
      <c r="AA34" s="84">
        <f t="shared" si="14"/>
        <v>0</v>
      </c>
      <c r="AB34" s="84">
        <f t="shared" si="14"/>
        <v>0</v>
      </c>
      <c r="AC34" s="84">
        <f t="shared" si="14"/>
        <v>0</v>
      </c>
      <c r="AD34" s="84">
        <f t="shared" si="14"/>
        <v>0</v>
      </c>
      <c r="AE34" s="84">
        <f t="shared" si="14"/>
        <v>0</v>
      </c>
      <c r="AF34" s="84">
        <f t="shared" si="14"/>
        <v>0</v>
      </c>
      <c r="AG34" s="84">
        <f t="shared" si="14"/>
        <v>0</v>
      </c>
      <c r="AH34" s="68">
        <f t="shared" si="8"/>
        <v>0</v>
      </c>
      <c r="AI34" s="55"/>
    </row>
    <row r="35" spans="1:35" ht="15.6">
      <c r="A35" s="69">
        <f t="shared" si="1"/>
        <v>0</v>
      </c>
      <c r="B35" s="71">
        <f t="shared" si="1"/>
        <v>0</v>
      </c>
      <c r="C35" s="84">
        <f t="shared" ref="C35:AG35" si="15">C18*$B$35</f>
        <v>0</v>
      </c>
      <c r="D35" s="84">
        <f t="shared" si="15"/>
        <v>0</v>
      </c>
      <c r="E35" s="84">
        <f t="shared" si="15"/>
        <v>0</v>
      </c>
      <c r="F35" s="84">
        <f t="shared" si="15"/>
        <v>0</v>
      </c>
      <c r="G35" s="84">
        <f t="shared" si="15"/>
        <v>0</v>
      </c>
      <c r="H35" s="84">
        <f t="shared" si="15"/>
        <v>0</v>
      </c>
      <c r="I35" s="84">
        <f t="shared" si="15"/>
        <v>0</v>
      </c>
      <c r="J35" s="84">
        <f t="shared" si="15"/>
        <v>0</v>
      </c>
      <c r="K35" s="84">
        <f t="shared" si="15"/>
        <v>0</v>
      </c>
      <c r="L35" s="84">
        <f t="shared" si="15"/>
        <v>0</v>
      </c>
      <c r="M35" s="84">
        <f t="shared" si="15"/>
        <v>0</v>
      </c>
      <c r="N35" s="84">
        <f t="shared" si="15"/>
        <v>0</v>
      </c>
      <c r="O35" s="84">
        <f t="shared" si="15"/>
        <v>0</v>
      </c>
      <c r="P35" s="84">
        <f t="shared" si="15"/>
        <v>0</v>
      </c>
      <c r="Q35" s="84">
        <f t="shared" si="15"/>
        <v>0</v>
      </c>
      <c r="R35" s="84">
        <f t="shared" si="15"/>
        <v>0</v>
      </c>
      <c r="S35" s="84">
        <f t="shared" si="15"/>
        <v>0</v>
      </c>
      <c r="T35" s="84">
        <f t="shared" si="15"/>
        <v>0</v>
      </c>
      <c r="U35" s="84">
        <f t="shared" si="15"/>
        <v>0</v>
      </c>
      <c r="V35" s="84">
        <f t="shared" si="15"/>
        <v>0</v>
      </c>
      <c r="W35" s="84">
        <f t="shared" si="15"/>
        <v>0</v>
      </c>
      <c r="X35" s="84">
        <f t="shared" si="15"/>
        <v>0</v>
      </c>
      <c r="Y35" s="84">
        <f t="shared" si="15"/>
        <v>0</v>
      </c>
      <c r="Z35" s="84">
        <f t="shared" si="15"/>
        <v>0</v>
      </c>
      <c r="AA35" s="84">
        <f t="shared" si="15"/>
        <v>0</v>
      </c>
      <c r="AB35" s="84">
        <f t="shared" si="15"/>
        <v>0</v>
      </c>
      <c r="AC35" s="84">
        <f t="shared" si="15"/>
        <v>0</v>
      </c>
      <c r="AD35" s="84">
        <f t="shared" si="15"/>
        <v>0</v>
      </c>
      <c r="AE35" s="84">
        <f t="shared" si="15"/>
        <v>0</v>
      </c>
      <c r="AF35" s="84">
        <f t="shared" si="15"/>
        <v>0</v>
      </c>
      <c r="AG35" s="84">
        <f t="shared" si="15"/>
        <v>0</v>
      </c>
      <c r="AH35" s="68">
        <f t="shared" si="8"/>
        <v>0</v>
      </c>
      <c r="AI35" s="55"/>
    </row>
    <row r="36" spans="1:35" ht="15.6">
      <c r="A36" s="64">
        <f t="shared" si="1"/>
        <v>0</v>
      </c>
      <c r="B36" s="73">
        <f t="shared" si="1"/>
        <v>-300</v>
      </c>
      <c r="C36" s="85">
        <f t="shared" ref="C36:AG36" si="16">C19*$B$36</f>
        <v>0</v>
      </c>
      <c r="D36" s="85">
        <f t="shared" si="16"/>
        <v>0</v>
      </c>
      <c r="E36" s="85">
        <f t="shared" si="16"/>
        <v>0</v>
      </c>
      <c r="F36" s="85">
        <f t="shared" si="16"/>
        <v>0</v>
      </c>
      <c r="G36" s="85">
        <f t="shared" si="16"/>
        <v>0</v>
      </c>
      <c r="H36" s="85">
        <f t="shared" si="16"/>
        <v>0</v>
      </c>
      <c r="I36" s="85">
        <f t="shared" si="16"/>
        <v>0</v>
      </c>
      <c r="J36" s="85">
        <f t="shared" si="16"/>
        <v>0</v>
      </c>
      <c r="K36" s="85">
        <f t="shared" si="16"/>
        <v>0</v>
      </c>
      <c r="L36" s="85">
        <f t="shared" si="16"/>
        <v>0</v>
      </c>
      <c r="M36" s="85">
        <f t="shared" si="16"/>
        <v>0</v>
      </c>
      <c r="N36" s="85">
        <f t="shared" si="16"/>
        <v>0</v>
      </c>
      <c r="O36" s="85">
        <f t="shared" si="16"/>
        <v>0</v>
      </c>
      <c r="P36" s="85">
        <f t="shared" si="16"/>
        <v>0</v>
      </c>
      <c r="Q36" s="85">
        <f t="shared" si="16"/>
        <v>0</v>
      </c>
      <c r="R36" s="85">
        <f t="shared" si="16"/>
        <v>0</v>
      </c>
      <c r="S36" s="85">
        <f t="shared" si="16"/>
        <v>0</v>
      </c>
      <c r="T36" s="85">
        <f t="shared" si="16"/>
        <v>0</v>
      </c>
      <c r="U36" s="85">
        <f t="shared" si="16"/>
        <v>0</v>
      </c>
      <c r="V36" s="85">
        <f t="shared" si="16"/>
        <v>0</v>
      </c>
      <c r="W36" s="85">
        <f t="shared" si="16"/>
        <v>0</v>
      </c>
      <c r="X36" s="85">
        <f t="shared" si="16"/>
        <v>0</v>
      </c>
      <c r="Y36" s="85">
        <f t="shared" si="16"/>
        <v>0</v>
      </c>
      <c r="Z36" s="85">
        <f t="shared" si="16"/>
        <v>0</v>
      </c>
      <c r="AA36" s="85">
        <f t="shared" si="16"/>
        <v>0</v>
      </c>
      <c r="AB36" s="85">
        <f t="shared" si="16"/>
        <v>0</v>
      </c>
      <c r="AC36" s="85">
        <f t="shared" si="16"/>
        <v>0</v>
      </c>
      <c r="AD36" s="85">
        <f t="shared" si="16"/>
        <v>0</v>
      </c>
      <c r="AE36" s="85">
        <f t="shared" si="16"/>
        <v>0</v>
      </c>
      <c r="AF36" s="85">
        <f t="shared" si="16"/>
        <v>0</v>
      </c>
      <c r="AG36" s="85">
        <f t="shared" si="16"/>
        <v>0</v>
      </c>
      <c r="AH36" s="74">
        <f t="shared" si="8"/>
        <v>0</v>
      </c>
      <c r="AI36" s="55"/>
    </row>
    <row r="37" spans="1:35" ht="15.6">
      <c r="A37" s="64">
        <f t="shared" si="1"/>
        <v>0</v>
      </c>
      <c r="B37" s="73">
        <f t="shared" si="1"/>
        <v>0</v>
      </c>
      <c r="C37" s="85">
        <f t="shared" ref="C37:AG37" si="17">C20*$B$37</f>
        <v>0</v>
      </c>
      <c r="D37" s="85">
        <f t="shared" si="17"/>
        <v>0</v>
      </c>
      <c r="E37" s="85">
        <f t="shared" si="17"/>
        <v>0</v>
      </c>
      <c r="F37" s="85">
        <f t="shared" si="17"/>
        <v>0</v>
      </c>
      <c r="G37" s="85">
        <f t="shared" si="17"/>
        <v>0</v>
      </c>
      <c r="H37" s="85">
        <f t="shared" si="17"/>
        <v>0</v>
      </c>
      <c r="I37" s="85">
        <f t="shared" si="17"/>
        <v>0</v>
      </c>
      <c r="J37" s="85">
        <f t="shared" si="17"/>
        <v>0</v>
      </c>
      <c r="K37" s="85">
        <f t="shared" si="17"/>
        <v>0</v>
      </c>
      <c r="L37" s="85">
        <f t="shared" si="17"/>
        <v>0</v>
      </c>
      <c r="M37" s="85">
        <f t="shared" si="17"/>
        <v>0</v>
      </c>
      <c r="N37" s="85">
        <f t="shared" si="17"/>
        <v>0</v>
      </c>
      <c r="O37" s="85">
        <f t="shared" si="17"/>
        <v>0</v>
      </c>
      <c r="P37" s="85">
        <f t="shared" si="17"/>
        <v>0</v>
      </c>
      <c r="Q37" s="85">
        <f t="shared" si="17"/>
        <v>0</v>
      </c>
      <c r="R37" s="85">
        <f t="shared" si="17"/>
        <v>0</v>
      </c>
      <c r="S37" s="85">
        <f t="shared" si="17"/>
        <v>0</v>
      </c>
      <c r="T37" s="85">
        <f t="shared" si="17"/>
        <v>0</v>
      </c>
      <c r="U37" s="85">
        <f t="shared" si="17"/>
        <v>0</v>
      </c>
      <c r="V37" s="85">
        <f t="shared" si="17"/>
        <v>0</v>
      </c>
      <c r="W37" s="85">
        <f t="shared" si="17"/>
        <v>0</v>
      </c>
      <c r="X37" s="85">
        <f t="shared" si="17"/>
        <v>0</v>
      </c>
      <c r="Y37" s="85">
        <f t="shared" si="17"/>
        <v>0</v>
      </c>
      <c r="Z37" s="85">
        <f t="shared" si="17"/>
        <v>0</v>
      </c>
      <c r="AA37" s="85">
        <f t="shared" si="17"/>
        <v>0</v>
      </c>
      <c r="AB37" s="85">
        <f t="shared" si="17"/>
        <v>0</v>
      </c>
      <c r="AC37" s="85">
        <f t="shared" si="17"/>
        <v>0</v>
      </c>
      <c r="AD37" s="85">
        <f t="shared" si="17"/>
        <v>0</v>
      </c>
      <c r="AE37" s="85">
        <f t="shared" si="17"/>
        <v>0</v>
      </c>
      <c r="AF37" s="85">
        <f t="shared" si="17"/>
        <v>0</v>
      </c>
      <c r="AG37" s="85">
        <f t="shared" si="17"/>
        <v>0</v>
      </c>
      <c r="AH37" s="74">
        <f t="shared" si="8"/>
        <v>0</v>
      </c>
      <c r="AI37" s="55"/>
    </row>
    <row r="38" spans="1:35" ht="15.6">
      <c r="A38" s="64">
        <f t="shared" si="1"/>
        <v>0</v>
      </c>
      <c r="B38" s="73">
        <f t="shared" si="1"/>
        <v>0</v>
      </c>
      <c r="C38" s="85">
        <f t="shared" ref="C38:AG38" si="18">C21*$B$38</f>
        <v>0</v>
      </c>
      <c r="D38" s="85">
        <f t="shared" si="18"/>
        <v>0</v>
      </c>
      <c r="E38" s="85">
        <f t="shared" si="18"/>
        <v>0</v>
      </c>
      <c r="F38" s="85">
        <f t="shared" si="18"/>
        <v>0</v>
      </c>
      <c r="G38" s="85">
        <f t="shared" si="18"/>
        <v>0</v>
      </c>
      <c r="H38" s="85">
        <f t="shared" si="18"/>
        <v>0</v>
      </c>
      <c r="I38" s="85">
        <f t="shared" si="18"/>
        <v>0</v>
      </c>
      <c r="J38" s="85">
        <f t="shared" si="18"/>
        <v>0</v>
      </c>
      <c r="K38" s="85">
        <f t="shared" si="18"/>
        <v>0</v>
      </c>
      <c r="L38" s="85">
        <f t="shared" si="18"/>
        <v>0</v>
      </c>
      <c r="M38" s="85">
        <f t="shared" si="18"/>
        <v>0</v>
      </c>
      <c r="N38" s="85">
        <f t="shared" si="18"/>
        <v>0</v>
      </c>
      <c r="O38" s="85">
        <f t="shared" si="18"/>
        <v>0</v>
      </c>
      <c r="P38" s="85">
        <f t="shared" si="18"/>
        <v>0</v>
      </c>
      <c r="Q38" s="85">
        <f t="shared" si="18"/>
        <v>0</v>
      </c>
      <c r="R38" s="85">
        <f t="shared" si="18"/>
        <v>0</v>
      </c>
      <c r="S38" s="85">
        <f t="shared" si="18"/>
        <v>0</v>
      </c>
      <c r="T38" s="85">
        <f t="shared" si="18"/>
        <v>0</v>
      </c>
      <c r="U38" s="85">
        <f t="shared" si="18"/>
        <v>0</v>
      </c>
      <c r="V38" s="85">
        <f t="shared" si="18"/>
        <v>0</v>
      </c>
      <c r="W38" s="85">
        <f t="shared" si="18"/>
        <v>0</v>
      </c>
      <c r="X38" s="85">
        <f t="shared" si="18"/>
        <v>0</v>
      </c>
      <c r="Y38" s="85">
        <f t="shared" si="18"/>
        <v>0</v>
      </c>
      <c r="Z38" s="85">
        <f t="shared" si="18"/>
        <v>0</v>
      </c>
      <c r="AA38" s="85">
        <f t="shared" si="18"/>
        <v>0</v>
      </c>
      <c r="AB38" s="85">
        <f t="shared" si="18"/>
        <v>0</v>
      </c>
      <c r="AC38" s="85">
        <f t="shared" si="18"/>
        <v>0</v>
      </c>
      <c r="AD38" s="85">
        <f t="shared" si="18"/>
        <v>0</v>
      </c>
      <c r="AE38" s="85">
        <f t="shared" si="18"/>
        <v>0</v>
      </c>
      <c r="AF38" s="85">
        <f t="shared" si="18"/>
        <v>0</v>
      </c>
      <c r="AG38" s="85">
        <f t="shared" si="18"/>
        <v>0</v>
      </c>
      <c r="AH38" s="74">
        <f t="shared" si="8"/>
        <v>0</v>
      </c>
      <c r="AI38" s="55"/>
    </row>
    <row r="39" spans="1:35" ht="15.6">
      <c r="A39" s="75" t="s">
        <v>37</v>
      </c>
      <c r="B39" s="76"/>
      <c r="C39" s="86">
        <f t="shared" ref="C39:AG39" si="19">SUM(C23:C38)-C13-C14</f>
        <v>2298</v>
      </c>
      <c r="D39" s="86">
        <f t="shared" si="19"/>
        <v>2350</v>
      </c>
      <c r="E39" s="86">
        <f t="shared" si="19"/>
        <v>3200</v>
      </c>
      <c r="F39" s="86">
        <f t="shared" si="19"/>
        <v>1030</v>
      </c>
      <c r="G39" s="86">
        <f t="shared" si="19"/>
        <v>30</v>
      </c>
      <c r="H39" s="86">
        <f t="shared" si="19"/>
        <v>1030</v>
      </c>
      <c r="I39" s="86">
        <f t="shared" si="19"/>
        <v>1030</v>
      </c>
      <c r="J39" s="86">
        <f t="shared" si="19"/>
        <v>30</v>
      </c>
      <c r="K39" s="86">
        <f t="shared" si="19"/>
        <v>1030</v>
      </c>
      <c r="L39" s="86">
        <f t="shared" si="19"/>
        <v>30</v>
      </c>
      <c r="M39" s="86">
        <f t="shared" si="19"/>
        <v>1030</v>
      </c>
      <c r="N39" s="86">
        <f t="shared" si="19"/>
        <v>1030</v>
      </c>
      <c r="O39" s="86">
        <f t="shared" si="19"/>
        <v>0</v>
      </c>
      <c r="P39" s="86">
        <f t="shared" si="19"/>
        <v>1030</v>
      </c>
      <c r="Q39" s="86">
        <f t="shared" si="19"/>
        <v>1030</v>
      </c>
      <c r="R39" s="86">
        <f t="shared" si="19"/>
        <v>1030</v>
      </c>
      <c r="S39" s="86">
        <f t="shared" si="19"/>
        <v>1030</v>
      </c>
      <c r="T39" s="86">
        <f t="shared" si="19"/>
        <v>1030</v>
      </c>
      <c r="U39" s="86">
        <f t="shared" si="19"/>
        <v>1030</v>
      </c>
      <c r="V39" s="86">
        <f t="shared" si="19"/>
        <v>1030</v>
      </c>
      <c r="W39" s="86">
        <f t="shared" si="19"/>
        <v>1030</v>
      </c>
      <c r="X39" s="86">
        <f t="shared" si="19"/>
        <v>1030</v>
      </c>
      <c r="Y39" s="86">
        <f t="shared" si="19"/>
        <v>1030</v>
      </c>
      <c r="Z39" s="86">
        <f t="shared" si="19"/>
        <v>1030</v>
      </c>
      <c r="AA39" s="86">
        <f t="shared" si="19"/>
        <v>1030</v>
      </c>
      <c r="AB39" s="86">
        <f t="shared" si="19"/>
        <v>1030</v>
      </c>
      <c r="AC39" s="86">
        <f t="shared" si="19"/>
        <v>1030</v>
      </c>
      <c r="AD39" s="86">
        <f t="shared" si="19"/>
        <v>1030</v>
      </c>
      <c r="AE39" s="86">
        <f t="shared" si="19"/>
        <v>1030</v>
      </c>
      <c r="AF39" s="86">
        <f t="shared" si="19"/>
        <v>1030</v>
      </c>
      <c r="AG39" s="86">
        <f t="shared" si="19"/>
        <v>1030</v>
      </c>
      <c r="AH39" s="77">
        <f>SUM(AH23:AH38)</f>
        <v>33360</v>
      </c>
      <c r="AI39" s="55"/>
    </row>
    <row r="40" spans="1:35" ht="15.6">
      <c r="A40" s="55"/>
      <c r="B40" s="55"/>
      <c r="AH40" s="54"/>
      <c r="AI40" s="55"/>
    </row>
    <row r="41" spans="1:35">
      <c r="AH41" s="51"/>
    </row>
    <row r="42" spans="1:35">
      <c r="AH42" s="51"/>
    </row>
  </sheetData>
  <mergeCells count="5">
    <mergeCell ref="C2:D2"/>
    <mergeCell ref="C3:G3"/>
    <mergeCell ref="AH4:AH5"/>
    <mergeCell ref="AH6:AH22"/>
    <mergeCell ref="A22:AG22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База</vt:lpstr>
      <vt:lpstr>Педагог</vt:lpstr>
      <vt:lpstr>Ежедневный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2026-02-17T10:28:48Z</dcterms:modified>
</cp:coreProperties>
</file>